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05" yWindow="-105" windowWidth="23250" windowHeight="12570"/>
  </bookViews>
  <sheets>
    <sheet name="Общий график" sheetId="8" r:id="rId1"/>
  </sheets>
  <definedNames>
    <definedName name="_xlnm.Print_Area" localSheetId="0">'Общий график'!$A$1:$E$46</definedName>
  </definedNames>
  <calcPr calcId="145621"/>
</workbook>
</file>

<file path=xl/calcChain.xml><?xml version="1.0" encoding="utf-8"?>
<calcChain xmlns="http://schemas.openxmlformats.org/spreadsheetml/2006/main">
  <c r="E31" i="8" l="1"/>
  <c r="E32" i="8"/>
  <c r="E33" i="8"/>
  <c r="E29" i="8"/>
  <c r="E24" i="8"/>
  <c r="E25" i="8"/>
  <c r="E22" i="8"/>
  <c r="E21" i="8"/>
  <c r="E17" i="8"/>
  <c r="E19" i="8"/>
  <c r="E20" i="8"/>
  <c r="E16" i="8"/>
  <c r="D17" i="8" l="1"/>
  <c r="B18" i="8"/>
  <c r="D18" i="8" s="1"/>
  <c r="S21" i="8"/>
  <c r="D22" i="8"/>
  <c r="B23" i="8"/>
  <c r="B24" i="8" s="1"/>
  <c r="D30" i="8"/>
  <c r="B31" i="8"/>
  <c r="D31" i="8"/>
  <c r="B32" i="8"/>
  <c r="B19" i="8" l="1"/>
  <c r="D23" i="8"/>
</calcChain>
</file>

<file path=xl/sharedStrings.xml><?xml version="1.0" encoding="utf-8"?>
<sst xmlns="http://schemas.openxmlformats.org/spreadsheetml/2006/main" count="67" uniqueCount="48">
  <si>
    <t>Счета Федерального казначейства по учету средств федерального бюджета Российской Федерации</t>
  </si>
  <si>
    <t>на балансовом счете № 40101 «Доходы, распределяемые органами Федерального казначейства между бюджетами бюджетной системы Российской Федерации»</t>
  </si>
  <si>
    <t>на балансовом счете № 40302 «Средства, поступающие во временное распоряжение»</t>
  </si>
  <si>
    <t>на балансовом счете № 40501 «Счета организаций, находящихся в федеральной собственности. Финансовые организации»</t>
  </si>
  <si>
    <t>на балансовом счете № 40201 «Средства бюджетов субъектов Российской Федерации»</t>
  </si>
  <si>
    <t>на балансовом счете № 40601 «Счета организаций, находящихся в государственной (кроме федеральной) собственности. Финансовые организации»</t>
  </si>
  <si>
    <t>Счета Федерального казначейства по учету средств бюджетов государственных внебюджетных фондов Российской Федерации</t>
  </si>
  <si>
    <t>Счета Федерального казначейства по учету средств бюджета Пенсионного фонда Российской Федерации</t>
  </si>
  <si>
    <t>Счета Федерального казначейства по учету средств бюджета Фонда социального страхования Российской Федерации</t>
  </si>
  <si>
    <t>Счета Федерального казначейства по учету средств бюджета Федерального фонда обязательного медицинского страхования</t>
  </si>
  <si>
    <t>на балансовом счете № 40403 «Федеральный фонд обязательного медицинского страхования»</t>
  </si>
  <si>
    <t>на балансовом счете № 40404 «Территориальные фонды обязательного медицинского страхования»</t>
  </si>
  <si>
    <t>на балансовом счете № 40401 «Пенсионный фонд Российской Федерации»</t>
  </si>
  <si>
    <t>на балансовом счете № 40402 «Фонд социального страхования Российской Федерации»</t>
  </si>
  <si>
    <t>на балансовом счете № 40204 «Средства местных бюджетов»</t>
  </si>
  <si>
    <t>на балансовом счете № 40701«Счета негосударственных организаций. Финансовые организации»</t>
  </si>
  <si>
    <t>Счета Федерального казначейства по учету средств бюджетов субъектов и местных бюджетов Российской Федерации</t>
  </si>
  <si>
    <t>на балансовом счете № 40105 «Средства федерального бюджета» (в валюте Российской Федерации)</t>
  </si>
  <si>
    <t>Перечень балансовых счетов, по которым предусмотрено закрытие ранее открытых в подразделениях Банка России банковских счетов Федерального казначейства при переходе на единый казначейский счет</t>
  </si>
  <si>
    <t xml:space="preserve">Дата закрытия счета </t>
  </si>
  <si>
    <t>Базовые подходы:</t>
  </si>
  <si>
    <t>в т.ч.с отличительным признаком "3" в четырнадцатом разряде</t>
  </si>
  <si>
    <t>УФК по Республике Башкортостан, УФК по Республике Бурятия, УФК по Республике Дагестан, УФК по Кабардино-Балкарской Республике, УФК по Республике Калмыкия, УФК по Республике Карелия, УФК по Республике Коми, УФК по Республике Марий Эл, УФК по Республике Мордовия, УФК по Республике Северная Осетия - Алания, УФК по Республике Тыва,  УФК по Приморскому краю, УФК по Астраханской области</t>
  </si>
  <si>
    <t>УФК по Красноярскому краю, УФК по Хабаровскому краю, УФК по Амурской области, УФК по Архангельской области (база Архангельска), УФК по Белгородской области, УФК по Брянской области, УФК по Владимирской области, УФК по Волгоградской области, УФК по Воронежской области, УФК по Нижегородской области, УФК по Ивановской области, УФК по Камчатскому краю, УФК по Московской области</t>
  </si>
  <si>
    <t>УФК по Новгородской области, УФК по Новосибирской области, УФК по Омской области, УФК по Оренбургской области, УФК по Орловской области, УФК по Пензенской области, УФК по Пермскому краю, УФК по Псковской области, УФК по Ростовской области, УФК по Рязанской области, УФК по Сахалинской области, УФК по Свердловской области, УФК по Смоленской области, УФК по Еврейской автономной области</t>
  </si>
  <si>
    <t xml:space="preserve">  УФК по Чукотскому АО, УФК по Чеченской Республике</t>
  </si>
  <si>
    <t>УФК по Кировской области, УФК по Костромской области, УФК по Самарской области, УФК по Ленинградской области, УФК по Липецкой области, УФК по Московской области, УФК по Мурманской области, УФК по Новгородской области, УФК по Новосибирской области, УФК по Омской области, УФК по Оренбургской области, УФК по Орловской области, УФК по Псковской области, УФК по г. Санкт-Петербургу, УФК по Еврейской АО, УФК по Челябинской области,</t>
  </si>
  <si>
    <t>УФК по Пензенской области, УФК по Пермскому краю, УФК по Ростовской области, УФК по Рязанской области, УФК по Саратовской области, УФК по Свердловской области, УФК по Смоленской области, УФК по Тамбовской области, УФК по Томской области, УФК по Тульской области, УФК по Тюменской области, УФК по Ульяновской области, УФК по Забайкальскому краю, УФК по Чукотскому АО</t>
  </si>
  <si>
    <t>УФК по Республике Башкортостан, УФК по Республике Бурятия, УФК по Республике Дагестан, УФК по Кабардино-Балкарской Республике, УФК по Республике Калмыкия, УФК по Республике Карелия, УФК по Республике Коми, УФК по Республике Марий Эл, УФК по Республике Мордовия, УФК по Республике Северная Осетия - Алания, УФК по Республике Татарстан, УФК по Республике Тыва, УФК по Республике Удмуртия, УФК по Республике Ингушетия, УФК по Чувашской области, УФК по Алтайскому краю, УФК по Приморскому краю, УФК по Курской области,  УФК по Ярославской области, УФК по г. Москве, УФК по Республике Алтай, УФК по Карачаево-Черкесской Республике</t>
  </si>
  <si>
    <t xml:space="preserve"> УФК по Республике Крым</t>
  </si>
  <si>
    <t>УФК по Ставропольскому краю, УФК по Хабаровскому краю, УФК по Амурской области, УФК по Архангельской области и Ненецкому АО (база Архангельска), УФК по Астраханской области, УФК по Белгородской области, УФК по Брянской области, УФК по Владимирской области, УФК по Волгоградской области, УФК по Вологодской области, УФК по Воронежской области, УФК по Нижегородской области, УФК по Ивановской области, УФК по Калининградской области, УФК по Камчатскому краю, УФК по Мурманской области, УФК по Тамбовской области,</t>
  </si>
  <si>
    <t>УФК по Новосибирской области, УФК по Омской области, УФК по Оренбургской области, УФК по Орловской области, УФК по Пензенской области, УФК по Ростовской области, УФК по Рязанской области, УФК по Саратовской области, УФК по Свердловской области, УФК по Смоленской области, УФК по Томской области, УФК по г. Севастополю, УФК по Забайкальскому краю,  УФК по г. Москве</t>
  </si>
  <si>
    <t>все ТОФК</t>
  </si>
  <si>
    <t>УФК по Брянской области, УФК по Владимирской области, УФК по Волгоградской области, УФК по Вологодской области, УФК по Воронежской области, УФК по Нижегородской области, УФК по Ивановской области, УФК по Иркутской области, УФК по Калининградской области, УФК по Тверской области, УФК по Калужской области, УФК по Камчатскому краю, УФК по Кемеровской области, УФК по Магаданской области, УФК по Сахалинской области, УФК по Ханты-Мансийскому АО, УФК по Республике Адыгея</t>
  </si>
  <si>
    <t>УФК по Республике Саха (Якутия), УФК по Краснодарскому краю, УФК по Красноярскому краю, УФК по Ставропольскому краю, УФК по Хабаровскому краю, УФК по Амурской области, УФК по Архангельской области и Ненецкому АО (база Архангельска), УФК по Астраханской области, УФК по Белгородской области, УФК по Курганской области, УФК по Архангельской области и Ненецкому АО (база Ненецкого АО), УФК по Республике Хакасия, УФК по Ямало-Ненецкому АО, УФК по Чеченской Республике</t>
  </si>
  <si>
    <t>УФК по Республике Татарстан, УФК по Чувашской Республике, УФК по Республике Саха (Якутия), УФК по Алтайскому краю, УФК по Краснодарскому краю, УФК по Красноярскому краю, УФК по Приморскому краю,  УФК по Тульской области, УФК по Ульяновской области, УФК по Челябинской области, УФК по Ярославской области, УФК по Республике Крым , УФК по Республике Адыгея, УФК по Республике Хакасия, УФК по Архангельской области и Ненецкому АО (база Ненецкого АО), УФК по Ханты-Мансийскому АО, УФК по Ямало-Ненецкому АО, УФК по Карачаево-Черкесской Республике</t>
  </si>
  <si>
    <t>УФК по Республике Башкортостан, УФК по Республике Бурятия, УФК по Республике Дагестан, УФК по Кабардино-Балкарской Республике, УФК по Республике Калмыкия, УФК по Республике Карелия, УФК по Республике Коми, УФК по Республике Марий Эл, УФК по Республике Мордовия, УФК по Республике Северная Осетия - Алания, УФК по Республике Тыва, УФК по Удмуртской Республике, УФК по Республике Ингушетия, УФК по Магаданской области, УФК по г. Санкт-Петербургу,  УФК по Республике Алтай</t>
  </si>
  <si>
    <t>УФК по Саратовской области, УФК по Тамбовской области, УФК по Томской области, УФК по Тульской области, УФК по Тюменской области, УФК по Ульяновской области, УФК по Челябинской области, УФК по Ярославской области, УФК по г. Санкт-Петербургу, УФК по г. Москве, УФК по Республике Крым, УФК по Республике Адыгея, УФК по Республике Алтай, УФК по Карачаево-Черкесской Республике, УФК по Республике Хакасия, УФК по Архангельской области и Ненецкому АО (база Ненецкого АО), УФК по Ханты-Мансийскому АО - Югре, УФК по Чукотскому АО, УФК по Ямало-Ненецкому АО, УФК по Забайкальскому краю, УФК по Чеченской Республике</t>
  </si>
  <si>
    <t>УФК по Республике Татарстан, УФК по Удмуртской Республике, УФК по Чувашской Республике, УФК по Республике Саха (Якутия), УФК по Алтайскому краю, УФК по Краснодарскому краю, УФК по Ставропольскому краю, УФК по Республике Ингушетия, УФК по Калининградской области, УФК по Магаданской области, УФК по г. Севастополю</t>
  </si>
  <si>
    <t xml:space="preserve">Общее количество счетов ТОФК, подлежащих закрытию </t>
  </si>
  <si>
    <t>Наименование ТОФК, чьи счета подлежат закрытию в указанную дату</t>
  </si>
  <si>
    <t>Дата направления ТОФК заявлений в обслуживающее подразделение</t>
  </si>
  <si>
    <t>- лаг времени на закрытие Банком России - 2 недели</t>
  </si>
  <si>
    <t>- направление ТОФК заявлений и фактическое закрытие Банком России счетов - строго по понедельникам, т.е. заявления должны быть представлены ТОФК за 10 рабочих дней, не считая понедельника. Если понедельник - выходной день, то закрытие счетов осуществляется Банком России в следующий рабочий день;</t>
  </si>
  <si>
    <t>Приложение</t>
  </si>
  <si>
    <t>УФК по Вологодской области, УФК по Иркутской области, УФК по Тверской области, УФК по Калужской области, УФК по Кемеровской области - Кузбассу, УФК по Кировской области, УФК по Костромской области, УФК по Самарской области, УФК по Курганской области, УФК по Курской области, УФК по Ленинградской области, УФК по Липецкой области, УФК по Мурманской области</t>
  </si>
  <si>
    <t>УФК по Иркутской области, УФК по Тверской области, УФК по Калужской области, УФК по Кемеровской области - Кузбассу, УФК по Кировской области, УФК по Костромской области, УФК по Самарской области, УФК по Курганской области, УФК по Курской области, УФК по Ленинградской области, УФК по Липецкой области, УФК по Московской области, УФК по Новгородской области, УФК по Пермскому краю, УФК по Псковской области, УФК по Сахалинской области, УФК по Тюменской области, УФК по Еврейской АО</t>
  </si>
  <si>
    <t>График закрытия ранее открытых ТОФК банковских счетов 
(без учета банковских счетов ТОФК, закрываемых в связи с реорганизацией муниципальных образований в субъектах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</si>
</sst>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Times New Roman"/>
      <family val="2"/>
      <charset val="204"/>
      <scheme val="minor"/>
    </font>
    <font>
      <sz val="11"/>
      <color rgb="FF9C6500"/>
      <name val="Times New Roman"/>
      <family val="2"/>
      <charset val="204"/>
      <scheme val="minor"/>
    </font>
    <font>
      <sz val="14"/>
      <color theme="1"/>
      <name val="Times New Roman"/>
      <family val="2"/>
      <charset val="204"/>
      <scheme val="minor"/>
    </font>
    <font>
      <sz val="14"/>
      <name val="Times New Roman"/>
      <family val="2"/>
      <charset val="204"/>
      <scheme val="minor"/>
    </font>
    <font>
      <sz val="11"/>
      <color theme="1"/>
      <name val="Times New Roman"/>
      <family val="1"/>
      <charset val="204"/>
      <scheme val="minor"/>
    </font>
    <font>
      <sz val="16"/>
      <color theme="1"/>
      <name val="Times New Roman"/>
      <family val="2"/>
      <charset val="204"/>
      <scheme val="minor"/>
    </font>
    <font>
      <sz val="11"/>
      <color rgb="FFFF0000"/>
      <name val="Times New Roman"/>
      <family val="2"/>
      <charset val="204"/>
      <scheme val="minor"/>
    </font>
    <font>
      <sz val="11"/>
      <color theme="7"/>
      <name val="Times New Roman"/>
      <family val="2"/>
      <charset val="204"/>
      <scheme val="minor"/>
    </font>
    <font>
      <sz val="11"/>
      <color rgb="FF00B050"/>
      <name val="Times New Roman"/>
      <family val="2"/>
      <charset val="204"/>
      <scheme val="minor"/>
    </font>
    <font>
      <sz val="11"/>
      <color rgb="FF00B0F0"/>
      <name val="Times New Roman"/>
      <family val="2"/>
      <charset val="204"/>
      <scheme val="minor"/>
    </font>
    <font>
      <sz val="16"/>
      <color rgb="FFFF0000"/>
      <name val="Times New Roman"/>
      <family val="2"/>
      <charset val="204"/>
      <scheme val="minor"/>
    </font>
    <font>
      <sz val="11"/>
      <name val="Times New Roman"/>
      <family val="2"/>
      <charset val="204"/>
      <scheme val="minor"/>
    </font>
    <font>
      <b/>
      <sz val="14"/>
      <name val="Times New Roman"/>
      <family val="2"/>
      <charset val="204"/>
    </font>
    <font>
      <sz val="14"/>
      <name val="Times New Roman"/>
      <family val="2"/>
      <charset val="204"/>
    </font>
    <font>
      <b/>
      <sz val="16"/>
      <color theme="1"/>
      <name val="Times New Roman"/>
      <family val="1"/>
      <charset val="204"/>
      <scheme val="minor"/>
    </font>
  </fonts>
  <fills count="6">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FEB9C"/>
      </patternFill>
    </fill>
    <fill>
      <patternFill patternType="solid">
        <fgColor theme="8" tint="0.5999938962981048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s>
  <cellStyleXfs count="2">
    <xf numFmtId="0" fontId="0" fillId="0" borderId="0"/>
    <xf numFmtId="0" fontId="1" fillId="4" borderId="0" applyNumberFormat="0" applyBorder="0" applyAlignment="0" applyProtection="0"/>
  </cellStyleXfs>
  <cellXfs count="56">
    <xf numFmtId="0" fontId="0" fillId="0" borderId="0" xfId="0"/>
    <xf numFmtId="0" fontId="2" fillId="0" borderId="0" xfId="0" applyFont="1"/>
    <xf numFmtId="0" fontId="3" fillId="0" borderId="0" xfId="0" applyFont="1"/>
    <xf numFmtId="0" fontId="3" fillId="0" borderId="0" xfId="0" quotePrefix="1" applyFont="1"/>
    <xf numFmtId="3" fontId="0" fillId="0" borderId="0" xfId="0" applyNumberFormat="1"/>
    <xf numFmtId="0" fontId="0" fillId="0" borderId="0" xfId="0" applyFill="1" applyBorder="1"/>
    <xf numFmtId="0" fontId="6" fillId="0" borderId="0" xfId="0" applyFont="1" applyFill="1" applyBorder="1"/>
    <xf numFmtId="0" fontId="7" fillId="0" borderId="0" xfId="0" applyFont="1" applyFill="1" applyBorder="1"/>
    <xf numFmtId="0" fontId="8" fillId="0" borderId="0" xfId="0" applyFont="1" applyFill="1" applyBorder="1"/>
    <xf numFmtId="0" fontId="9" fillId="0" borderId="0" xfId="0" applyFont="1" applyFill="1" applyBorder="1"/>
    <xf numFmtId="3" fontId="0" fillId="0" borderId="0" xfId="0" applyNumberFormat="1" applyFill="1" applyBorder="1"/>
    <xf numFmtId="0" fontId="4" fillId="0" borderId="0" xfId="0" applyFont="1" applyFill="1" applyBorder="1"/>
    <xf numFmtId="0" fontId="10" fillId="0" borderId="0" xfId="0" applyFont="1" applyFill="1" applyBorder="1"/>
    <xf numFmtId="3" fontId="4" fillId="0" borderId="0" xfId="0" applyNumberFormat="1" applyFont="1" applyFill="1"/>
    <xf numFmtId="0" fontId="11" fillId="0" borderId="0" xfId="0" applyFont="1"/>
    <xf numFmtId="0" fontId="12" fillId="0" borderId="1" xfId="0" applyFont="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wrapText="1"/>
    </xf>
    <xf numFmtId="0" fontId="3" fillId="0" borderId="1" xfId="1" applyFont="1" applyFill="1" applyBorder="1" applyAlignment="1">
      <alignment horizontal="center" vertical="center" wrapText="1"/>
    </xf>
    <xf numFmtId="14" fontId="3" fillId="0" borderId="1" xfId="1" applyNumberFormat="1" applyFont="1" applyFill="1" applyBorder="1" applyAlignment="1">
      <alignment horizontal="center" vertical="center" wrapText="1"/>
    </xf>
    <xf numFmtId="14" fontId="3" fillId="0" borderId="1" xfId="1" applyNumberFormat="1" applyFont="1" applyFill="1" applyBorder="1" applyAlignment="1">
      <alignment horizontal="center" vertical="center"/>
    </xf>
    <xf numFmtId="0" fontId="3" fillId="0" borderId="9" xfId="1" applyFont="1" applyFill="1" applyBorder="1" applyAlignment="1">
      <alignment horizontal="center" vertical="center" wrapText="1"/>
    </xf>
    <xf numFmtId="14" fontId="3" fillId="0" borderId="4" xfId="1" applyNumberFormat="1" applyFont="1" applyFill="1" applyBorder="1" applyAlignment="1">
      <alignment horizontal="center" vertical="center" wrapText="1"/>
    </xf>
    <xf numFmtId="0" fontId="3" fillId="0" borderId="4" xfId="1" applyFont="1" applyFill="1" applyBorder="1" applyAlignment="1">
      <alignment horizontal="center" vertical="center" wrapText="1"/>
    </xf>
    <xf numFmtId="14" fontId="3" fillId="0" borderId="4" xfId="1" applyNumberFormat="1" applyFont="1" applyFill="1" applyBorder="1" applyAlignment="1">
      <alignment horizontal="center" vertical="center"/>
    </xf>
    <xf numFmtId="14" fontId="13" fillId="0" borderId="1" xfId="0" applyNumberFormat="1" applyFont="1" applyFill="1" applyBorder="1" applyAlignment="1">
      <alignment horizontal="center" vertical="center" wrapText="1"/>
    </xf>
    <xf numFmtId="14" fontId="3" fillId="0" borderId="9" xfId="1" applyNumberFormat="1" applyFont="1" applyFill="1" applyBorder="1" applyAlignment="1">
      <alignment horizontal="center" vertical="center" wrapText="1"/>
    </xf>
    <xf numFmtId="0" fontId="13" fillId="0" borderId="1" xfId="0" applyFont="1" applyBorder="1" applyAlignment="1">
      <alignment horizontal="center" vertical="center" wrapText="1"/>
    </xf>
    <xf numFmtId="3" fontId="3" fillId="0" borderId="4" xfId="0" applyNumberFormat="1" applyFont="1" applyBorder="1" applyAlignment="1">
      <alignment horizontal="center" vertical="center"/>
    </xf>
    <xf numFmtId="3" fontId="3" fillId="0" borderId="1" xfId="0" applyNumberFormat="1" applyFont="1" applyBorder="1" applyAlignment="1">
      <alignment horizontal="center" vertical="center"/>
    </xf>
    <xf numFmtId="3" fontId="3" fillId="0" borderId="9" xfId="0" applyNumberFormat="1" applyFont="1" applyBorder="1" applyAlignment="1">
      <alignment horizontal="center" vertical="center"/>
    </xf>
    <xf numFmtId="3" fontId="3" fillId="0" borderId="1" xfId="0" applyNumberFormat="1" applyFont="1" applyFill="1" applyBorder="1" applyAlignment="1">
      <alignment horizontal="center" vertical="center"/>
    </xf>
    <xf numFmtId="49" fontId="0" fillId="0" borderId="0" xfId="0" applyNumberFormat="1" applyFill="1" applyBorder="1"/>
    <xf numFmtId="49" fontId="10" fillId="0" borderId="0" xfId="0" applyNumberFormat="1" applyFont="1" applyFill="1" applyBorder="1" applyAlignment="1">
      <alignment horizontal="center" vertical="center"/>
    </xf>
    <xf numFmtId="49" fontId="5" fillId="0" borderId="0" xfId="0" applyNumberFormat="1" applyFont="1" applyFill="1" applyBorder="1" applyAlignment="1">
      <alignment horizontal="center" vertical="center" wrapText="1"/>
    </xf>
    <xf numFmtId="49" fontId="0" fillId="0" borderId="0" xfId="0" applyNumberFormat="1" applyFill="1" applyBorder="1" applyAlignment="1">
      <alignment wrapText="1"/>
    </xf>
    <xf numFmtId="0" fontId="0" fillId="5" borderId="0" xfId="0" applyFill="1"/>
    <xf numFmtId="49" fontId="0" fillId="5" borderId="0" xfId="0" applyNumberFormat="1" applyFill="1" applyBorder="1"/>
    <xf numFmtId="0" fontId="0" fillId="5" borderId="0" xfId="0" applyFill="1" applyBorder="1"/>
    <xf numFmtId="0" fontId="13" fillId="0" borderId="1" xfId="0" applyFont="1" applyFill="1" applyBorder="1" applyAlignment="1">
      <alignment horizontal="left"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2"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2" fillId="0" borderId="0" xfId="0" applyFont="1" applyAlignment="1">
      <alignment horizontal="right"/>
    </xf>
    <xf numFmtId="0" fontId="3" fillId="0" borderId="0" xfId="0" quotePrefix="1" applyFont="1" applyAlignment="1">
      <alignment horizontal="left" wrapText="1"/>
    </xf>
    <xf numFmtId="0" fontId="13" fillId="0" borderId="1"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horizontal="center" vertical="center" wrapText="1"/>
    </xf>
    <xf numFmtId="0" fontId="14" fillId="0" borderId="0" xfId="0" applyFont="1" applyAlignment="1">
      <alignment horizontal="center" vertical="center" wrapText="1"/>
    </xf>
  </cellXfs>
  <cellStyles count="2">
    <cellStyle name="Нейтральный" xfId="1" builtinId="28"/>
    <cellStyle name="Обычный" xfId="0" builtinId="0"/>
  </cellStyles>
  <dxfs count="0"/>
  <tableStyles count="0" defaultTableStyle="TableStyleMedium2" defaultPivotStyle="PivotStyleLight16"/>
  <colors>
    <mruColors>
      <color rgb="FFBB0148"/>
      <color rgb="FF00BCB8"/>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вердый переплет">
      <a:majorFont>
        <a:latin typeface="Book Antiqua"/>
        <a:ea typeface=""/>
        <a:cs typeface=""/>
        <a:font script="Grek" typeface="Times New Roman"/>
        <a:font script="Cyrl" typeface="Times New Roman"/>
        <a:font script="Jpan" typeface="HGS明朝E"/>
        <a:font script="Hang" typeface="궁서"/>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Book Antiqua"/>
        <a:ea typeface=""/>
        <a:cs typeface=""/>
        <a:font script="Grek" typeface="Times New Roman"/>
        <a:font script="Cyrl" typeface="Times New Roman"/>
        <a:font script="Jpan" typeface="HGS明朝E"/>
        <a:font script="Hang" typeface="돋움"/>
        <a:font script="Hans" typeface="宋体"/>
        <a:font script="Hant" typeface="新細明體"/>
        <a:font script="Arab" typeface="Times New Roman"/>
        <a:font script="Hebr" typeface="David"/>
        <a:font script="Thai" typeface="EucrosiaUPC"/>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6"/>
  <sheetViews>
    <sheetView tabSelected="1" view="pageBreakPreview" topLeftCell="A37" zoomScale="80" zoomScaleNormal="75" zoomScaleSheetLayoutView="80" workbookViewId="0">
      <selection activeCell="E46" sqref="E46"/>
    </sheetView>
  </sheetViews>
  <sheetFormatPr defaultRowHeight="18.75" x14ac:dyDescent="0.3"/>
  <cols>
    <col min="1" max="1" width="102.140625" customWidth="1"/>
    <col min="2" max="2" width="24.7109375" bestFit="1" customWidth="1"/>
    <col min="3" max="3" width="56.42578125" customWidth="1"/>
    <col min="4" max="4" width="20" bestFit="1" customWidth="1"/>
    <col min="5" max="5" width="21.85546875" style="1" customWidth="1"/>
    <col min="7" max="7" width="68.7109375" style="34" customWidth="1"/>
    <col min="8" max="17" width="9.140625" style="5"/>
  </cols>
  <sheetData>
    <row r="1" spans="1:6" ht="18.75" customHeight="1" x14ac:dyDescent="0.3">
      <c r="D1" s="49" t="s">
        <v>44</v>
      </c>
      <c r="E1" s="49"/>
    </row>
    <row r="2" spans="1:6" ht="51.75" customHeight="1" x14ac:dyDescent="0.25">
      <c r="A2" s="55" t="s">
        <v>47</v>
      </c>
      <c r="B2" s="55"/>
      <c r="C2" s="55"/>
      <c r="D2" s="55"/>
      <c r="E2" s="55"/>
    </row>
    <row r="3" spans="1:6" x14ac:dyDescent="0.3">
      <c r="A3" s="2" t="s">
        <v>20</v>
      </c>
      <c r="B3" s="14"/>
      <c r="C3" s="14"/>
      <c r="D3" s="14"/>
      <c r="E3" s="2"/>
    </row>
    <row r="4" spans="1:6" ht="42.75" customHeight="1" x14ac:dyDescent="0.3">
      <c r="A4" s="50" t="s">
        <v>43</v>
      </c>
      <c r="B4" s="50"/>
      <c r="C4" s="50"/>
      <c r="D4" s="50"/>
      <c r="E4" s="2"/>
    </row>
    <row r="5" spans="1:6" x14ac:dyDescent="0.3">
      <c r="A5" s="3" t="s">
        <v>42</v>
      </c>
      <c r="B5" s="14"/>
      <c r="C5" s="14"/>
      <c r="D5" s="14"/>
      <c r="E5" s="2"/>
    </row>
    <row r="6" spans="1:6" x14ac:dyDescent="0.3">
      <c r="A6" s="14"/>
      <c r="B6" s="14"/>
      <c r="C6" s="14"/>
      <c r="D6" s="14"/>
      <c r="E6" s="2"/>
    </row>
    <row r="7" spans="1:6" ht="112.5" customHeight="1" x14ac:dyDescent="0.25">
      <c r="A7" s="15" t="s">
        <v>18</v>
      </c>
      <c r="B7" s="15" t="s">
        <v>41</v>
      </c>
      <c r="C7" s="16" t="s">
        <v>40</v>
      </c>
      <c r="D7" s="15" t="s">
        <v>19</v>
      </c>
      <c r="E7" s="16" t="s">
        <v>39</v>
      </c>
    </row>
    <row r="8" spans="1:6" ht="37.5" customHeight="1" x14ac:dyDescent="0.25">
      <c r="A8" s="47" t="s">
        <v>0</v>
      </c>
      <c r="B8" s="48"/>
      <c r="C8" s="48"/>
      <c r="D8" s="48"/>
      <c r="E8" s="48"/>
    </row>
    <row r="9" spans="1:6" ht="37.5" x14ac:dyDescent="0.25">
      <c r="A9" s="17" t="s">
        <v>17</v>
      </c>
      <c r="B9" s="18">
        <v>44298</v>
      </c>
      <c r="C9" s="18" t="s">
        <v>32</v>
      </c>
      <c r="D9" s="18">
        <v>44312</v>
      </c>
      <c r="E9" s="31">
        <v>87</v>
      </c>
    </row>
    <row r="10" spans="1:6" ht="37.5" x14ac:dyDescent="0.25">
      <c r="A10" s="17" t="s">
        <v>1</v>
      </c>
      <c r="B10" s="27">
        <v>44305</v>
      </c>
      <c r="C10" s="27" t="s">
        <v>32</v>
      </c>
      <c r="D10" s="27">
        <v>44320</v>
      </c>
      <c r="E10" s="31">
        <v>86</v>
      </c>
    </row>
    <row r="11" spans="1:6" x14ac:dyDescent="0.25">
      <c r="A11" s="29" t="s">
        <v>21</v>
      </c>
      <c r="B11" s="27">
        <v>44305</v>
      </c>
      <c r="C11" s="27" t="s">
        <v>32</v>
      </c>
      <c r="D11" s="27">
        <v>44320</v>
      </c>
      <c r="E11" s="31">
        <v>86</v>
      </c>
    </row>
    <row r="12" spans="1:6" ht="80.25" customHeight="1" x14ac:dyDescent="0.3">
      <c r="A12" s="19" t="s">
        <v>2</v>
      </c>
      <c r="B12" s="27">
        <v>44347</v>
      </c>
      <c r="C12" s="27" t="s">
        <v>32</v>
      </c>
      <c r="D12" s="27">
        <v>44362</v>
      </c>
      <c r="E12" s="31">
        <v>87</v>
      </c>
    </row>
    <row r="13" spans="1:6" ht="37.5" x14ac:dyDescent="0.3">
      <c r="A13" s="19" t="s">
        <v>3</v>
      </c>
      <c r="B13" s="27">
        <v>44323</v>
      </c>
      <c r="C13" s="27" t="s">
        <v>32</v>
      </c>
      <c r="D13" s="27">
        <v>44340</v>
      </c>
      <c r="E13" s="31">
        <v>182</v>
      </c>
    </row>
    <row r="14" spans="1:6" ht="37.5" customHeight="1" x14ac:dyDescent="0.25">
      <c r="A14" s="47" t="s">
        <v>16</v>
      </c>
      <c r="B14" s="48"/>
      <c r="C14" s="48"/>
      <c r="D14" s="48"/>
      <c r="E14" s="48"/>
    </row>
    <row r="15" spans="1:6" ht="37.5" x14ac:dyDescent="0.25">
      <c r="A15" s="17" t="s">
        <v>4</v>
      </c>
      <c r="B15" s="27">
        <v>44309</v>
      </c>
      <c r="C15" s="27" t="s">
        <v>32</v>
      </c>
      <c r="D15" s="27">
        <v>44327</v>
      </c>
      <c r="E15" s="31">
        <v>85</v>
      </c>
    </row>
    <row r="16" spans="1:6" ht="187.5" x14ac:dyDescent="0.25">
      <c r="A16" s="51" t="s">
        <v>14</v>
      </c>
      <c r="B16" s="21">
        <v>44323</v>
      </c>
      <c r="C16" s="20" t="s">
        <v>22</v>
      </c>
      <c r="D16" s="21">
        <v>44340</v>
      </c>
      <c r="E16" s="31">
        <f>3480-29-40</f>
        <v>3411</v>
      </c>
      <c r="F16" s="4"/>
    </row>
    <row r="17" spans="1:19" ht="168.75" x14ac:dyDescent="0.25">
      <c r="A17" s="51"/>
      <c r="B17" s="21">
        <v>44333</v>
      </c>
      <c r="C17" s="20" t="s">
        <v>38</v>
      </c>
      <c r="D17" s="22">
        <f>B17+14</f>
        <v>44347</v>
      </c>
      <c r="E17" s="31">
        <f>3480-184</f>
        <v>3296</v>
      </c>
      <c r="F17" s="4"/>
    </row>
    <row r="18" spans="1:19" ht="275.45" customHeight="1" x14ac:dyDescent="0.25">
      <c r="A18" s="51"/>
      <c r="B18" s="21">
        <f>B17+7</f>
        <v>44340</v>
      </c>
      <c r="C18" s="20" t="s">
        <v>23</v>
      </c>
      <c r="D18" s="22">
        <f>B18+14</f>
        <v>44354</v>
      </c>
      <c r="E18" s="31">
        <v>3275</v>
      </c>
      <c r="F18" s="4"/>
    </row>
    <row r="19" spans="1:19" ht="187.5" x14ac:dyDescent="0.25">
      <c r="A19" s="51"/>
      <c r="B19" s="21">
        <f>B18+7</f>
        <v>44347</v>
      </c>
      <c r="C19" s="20" t="s">
        <v>45</v>
      </c>
      <c r="D19" s="21">
        <v>44362</v>
      </c>
      <c r="E19" s="31">
        <f>3472-5-47-22-14-38</f>
        <v>3346</v>
      </c>
      <c r="F19" s="4"/>
    </row>
    <row r="20" spans="1:19" ht="206.25" x14ac:dyDescent="0.25">
      <c r="A20" s="51"/>
      <c r="B20" s="21">
        <v>44351</v>
      </c>
      <c r="C20" s="20" t="s">
        <v>24</v>
      </c>
      <c r="D20" s="22">
        <v>44368</v>
      </c>
      <c r="E20" s="31">
        <f>3478-26-53</f>
        <v>3399</v>
      </c>
      <c r="F20" s="4"/>
    </row>
    <row r="21" spans="1:19" ht="354" customHeight="1" thickBot="1" x14ac:dyDescent="0.3">
      <c r="A21" s="52"/>
      <c r="B21" s="28">
        <v>44358</v>
      </c>
      <c r="C21" s="23" t="s">
        <v>37</v>
      </c>
      <c r="D21" s="28">
        <v>44375</v>
      </c>
      <c r="E21" s="32">
        <f>3495-25</f>
        <v>3470</v>
      </c>
      <c r="F21" s="4"/>
      <c r="M21" s="6"/>
      <c r="N21" s="7"/>
      <c r="O21" s="8"/>
      <c r="P21" s="9"/>
      <c r="S21">
        <f>M21+N21+O21+P21+Q21</f>
        <v>0</v>
      </c>
    </row>
    <row r="22" spans="1:19" ht="243.75" x14ac:dyDescent="0.25">
      <c r="A22" s="53" t="s">
        <v>2</v>
      </c>
      <c r="B22" s="24">
        <v>44291</v>
      </c>
      <c r="C22" s="25" t="s">
        <v>36</v>
      </c>
      <c r="D22" s="26">
        <f>B22+14</f>
        <v>44305</v>
      </c>
      <c r="E22" s="30">
        <f>3250-39</f>
        <v>3211</v>
      </c>
      <c r="F22" s="4"/>
      <c r="I22" s="10"/>
      <c r="M22" s="11"/>
    </row>
    <row r="23" spans="1:19" ht="281.25" x14ac:dyDescent="0.25">
      <c r="A23" s="53"/>
      <c r="B23" s="21">
        <f>B22+7</f>
        <v>44298</v>
      </c>
      <c r="C23" s="20" t="s">
        <v>35</v>
      </c>
      <c r="D23" s="22">
        <f>B23+14</f>
        <v>44312</v>
      </c>
      <c r="E23" s="31">
        <v>3177</v>
      </c>
      <c r="F23" s="4"/>
      <c r="I23" s="10"/>
    </row>
    <row r="24" spans="1:19" ht="262.5" x14ac:dyDescent="0.25">
      <c r="A24" s="53"/>
      <c r="B24" s="21">
        <f>B23+7</f>
        <v>44305</v>
      </c>
      <c r="C24" s="20" t="s">
        <v>30</v>
      </c>
      <c r="D24" s="21">
        <v>44320</v>
      </c>
      <c r="E24" s="31">
        <f>3260-13-5-2-182-24-52-18</f>
        <v>2964</v>
      </c>
      <c r="F24" s="4"/>
      <c r="G24" s="36"/>
      <c r="I24" s="10"/>
    </row>
    <row r="25" spans="1:19" ht="321" customHeight="1" x14ac:dyDescent="0.25">
      <c r="A25" s="53"/>
      <c r="B25" s="21">
        <v>44309</v>
      </c>
      <c r="C25" s="20" t="s">
        <v>46</v>
      </c>
      <c r="D25" s="21">
        <v>44327</v>
      </c>
      <c r="E25" s="31">
        <f>3250-43-26-19-14-29-38-2</f>
        <v>3079</v>
      </c>
      <c r="F25" s="4"/>
      <c r="G25" s="37"/>
      <c r="I25" s="10"/>
    </row>
    <row r="26" spans="1:19" ht="187.5" x14ac:dyDescent="0.25">
      <c r="A26" s="53"/>
      <c r="B26" s="21">
        <v>44315</v>
      </c>
      <c r="C26" s="20" t="s">
        <v>31</v>
      </c>
      <c r="D26" s="21">
        <v>44333</v>
      </c>
      <c r="E26" s="31">
        <v>3251</v>
      </c>
      <c r="F26" s="4"/>
      <c r="I26" s="10"/>
    </row>
    <row r="27" spans="1:19" ht="356.45" customHeight="1" x14ac:dyDescent="0.3">
      <c r="A27" s="54"/>
      <c r="B27" s="21">
        <v>44323</v>
      </c>
      <c r="C27" s="20" t="s">
        <v>25</v>
      </c>
      <c r="D27" s="22">
        <v>44340</v>
      </c>
      <c r="E27" s="33">
        <v>268</v>
      </c>
      <c r="F27" s="4"/>
      <c r="G27" s="35"/>
      <c r="H27" s="12"/>
      <c r="I27" s="10"/>
    </row>
    <row r="28" spans="1:19" ht="37.5" x14ac:dyDescent="0.25">
      <c r="A28" s="17" t="s">
        <v>5</v>
      </c>
      <c r="B28" s="27">
        <v>44284</v>
      </c>
      <c r="C28" s="27" t="s">
        <v>32</v>
      </c>
      <c r="D28" s="27">
        <v>44298</v>
      </c>
      <c r="E28" s="31">
        <v>132</v>
      </c>
    </row>
    <row r="29" spans="1:19" ht="318.75" x14ac:dyDescent="0.25">
      <c r="A29" s="42" t="s">
        <v>15</v>
      </c>
      <c r="B29" s="21">
        <v>44323</v>
      </c>
      <c r="C29" s="20" t="s">
        <v>28</v>
      </c>
      <c r="D29" s="21">
        <v>44340</v>
      </c>
      <c r="E29" s="31">
        <f>1149-13</f>
        <v>1136</v>
      </c>
      <c r="F29" s="4"/>
      <c r="I29" s="10"/>
    </row>
    <row r="30" spans="1:19" ht="262.5" x14ac:dyDescent="0.25">
      <c r="A30" s="43"/>
      <c r="B30" s="21">
        <v>44333</v>
      </c>
      <c r="C30" s="20" t="s">
        <v>34</v>
      </c>
      <c r="D30" s="22">
        <f>B30+14</f>
        <v>44347</v>
      </c>
      <c r="E30" s="31">
        <v>1170</v>
      </c>
      <c r="F30" s="4"/>
      <c r="I30" s="10"/>
    </row>
    <row r="31" spans="1:19" ht="262.5" x14ac:dyDescent="0.25">
      <c r="A31" s="43"/>
      <c r="B31" s="21">
        <f>B30+7</f>
        <v>44340</v>
      </c>
      <c r="C31" s="20" t="s">
        <v>33</v>
      </c>
      <c r="D31" s="22">
        <f>B31+14</f>
        <v>44354</v>
      </c>
      <c r="E31" s="31">
        <f>1249-7-1-5-50-4</f>
        <v>1182</v>
      </c>
      <c r="F31" s="4"/>
      <c r="I31" s="10"/>
    </row>
    <row r="32" spans="1:19" ht="225" x14ac:dyDescent="0.25">
      <c r="A32" s="43"/>
      <c r="B32" s="21">
        <f>B31+7</f>
        <v>44347</v>
      </c>
      <c r="C32" s="20" t="s">
        <v>26</v>
      </c>
      <c r="D32" s="21">
        <v>44362</v>
      </c>
      <c r="E32" s="31">
        <f>1243-4-10-5-9</f>
        <v>1215</v>
      </c>
      <c r="F32" s="4"/>
      <c r="I32" s="10"/>
    </row>
    <row r="33" spans="1:17" ht="244.9" customHeight="1" x14ac:dyDescent="0.25">
      <c r="A33" s="43"/>
      <c r="B33" s="21">
        <v>44351</v>
      </c>
      <c r="C33" s="20" t="s">
        <v>27</v>
      </c>
      <c r="D33" s="22">
        <v>44368</v>
      </c>
      <c r="E33" s="31">
        <f>1250-46</f>
        <v>1204</v>
      </c>
      <c r="F33" s="4"/>
      <c r="I33" s="10"/>
    </row>
    <row r="34" spans="1:17" ht="20.25" x14ac:dyDescent="0.25">
      <c r="A34" s="44"/>
      <c r="B34" s="21">
        <v>44358</v>
      </c>
      <c r="C34" s="20" t="s">
        <v>29</v>
      </c>
      <c r="D34" s="22">
        <v>44375</v>
      </c>
      <c r="E34" s="33">
        <v>356</v>
      </c>
      <c r="F34" s="13"/>
      <c r="G34" s="35"/>
      <c r="I34" s="10"/>
    </row>
    <row r="35" spans="1:17" ht="37.5" customHeight="1" x14ac:dyDescent="0.25">
      <c r="A35" s="47" t="s">
        <v>6</v>
      </c>
      <c r="B35" s="48"/>
      <c r="C35" s="48"/>
      <c r="D35" s="48"/>
      <c r="E35" s="48"/>
    </row>
    <row r="36" spans="1:17" ht="37.5" customHeight="1" x14ac:dyDescent="0.25">
      <c r="A36" s="45" t="s">
        <v>7</v>
      </c>
      <c r="B36" s="46"/>
      <c r="C36" s="46"/>
      <c r="D36" s="46"/>
      <c r="E36" s="46"/>
    </row>
    <row r="37" spans="1:17" ht="36" customHeight="1" x14ac:dyDescent="0.25">
      <c r="A37" s="17" t="s">
        <v>12</v>
      </c>
      <c r="B37" s="18">
        <v>44298</v>
      </c>
      <c r="C37" s="27" t="s">
        <v>32</v>
      </c>
      <c r="D37" s="18">
        <v>44312</v>
      </c>
      <c r="E37" s="31">
        <v>86</v>
      </c>
    </row>
    <row r="38" spans="1:17" ht="37.5" x14ac:dyDescent="0.25">
      <c r="A38" s="17" t="s">
        <v>2</v>
      </c>
      <c r="B38" s="18">
        <v>44298</v>
      </c>
      <c r="C38" s="27" t="s">
        <v>32</v>
      </c>
      <c r="D38" s="18">
        <v>44312</v>
      </c>
      <c r="E38" s="31">
        <v>85</v>
      </c>
    </row>
    <row r="39" spans="1:17" ht="37.5" customHeight="1" x14ac:dyDescent="0.25">
      <c r="A39" s="45" t="s">
        <v>8</v>
      </c>
      <c r="B39" s="46"/>
      <c r="C39" s="46"/>
      <c r="D39" s="46"/>
      <c r="E39" s="46"/>
    </row>
    <row r="40" spans="1:17" ht="37.5" x14ac:dyDescent="0.25">
      <c r="A40" s="17" t="s">
        <v>13</v>
      </c>
      <c r="B40" s="18">
        <v>44298</v>
      </c>
      <c r="C40" s="27" t="s">
        <v>32</v>
      </c>
      <c r="D40" s="18">
        <v>44312</v>
      </c>
      <c r="E40" s="31">
        <v>86</v>
      </c>
    </row>
    <row r="41" spans="1:17" ht="37.5" x14ac:dyDescent="0.25">
      <c r="A41" s="17" t="s">
        <v>2</v>
      </c>
      <c r="B41" s="18">
        <v>44298</v>
      </c>
      <c r="C41" s="27" t="s">
        <v>32</v>
      </c>
      <c r="D41" s="18">
        <v>44312</v>
      </c>
      <c r="E41" s="31">
        <v>86</v>
      </c>
    </row>
    <row r="42" spans="1:17" ht="37.5" customHeight="1" x14ac:dyDescent="0.25">
      <c r="A42" s="17" t="s">
        <v>3</v>
      </c>
      <c r="B42" s="18">
        <v>44298</v>
      </c>
      <c r="C42" s="27" t="s">
        <v>32</v>
      </c>
      <c r="D42" s="18">
        <v>44312</v>
      </c>
      <c r="E42" s="31">
        <v>12</v>
      </c>
    </row>
    <row r="43" spans="1:17" ht="37.5" customHeight="1" x14ac:dyDescent="0.25">
      <c r="A43" s="45" t="s">
        <v>9</v>
      </c>
      <c r="B43" s="46"/>
      <c r="C43" s="46"/>
      <c r="D43" s="46"/>
      <c r="E43" s="46"/>
    </row>
    <row r="44" spans="1:17" ht="37.5" x14ac:dyDescent="0.25">
      <c r="A44" s="17" t="s">
        <v>10</v>
      </c>
      <c r="B44" s="18">
        <v>44298</v>
      </c>
      <c r="C44" s="27" t="s">
        <v>32</v>
      </c>
      <c r="D44" s="18">
        <v>44312</v>
      </c>
      <c r="E44" s="31">
        <v>1</v>
      </c>
    </row>
    <row r="45" spans="1:17" ht="37.5" x14ac:dyDescent="0.25">
      <c r="A45" s="17" t="s">
        <v>11</v>
      </c>
      <c r="B45" s="18">
        <v>44284</v>
      </c>
      <c r="C45" s="27" t="s">
        <v>32</v>
      </c>
      <c r="D45" s="18">
        <v>44298</v>
      </c>
      <c r="E45" s="31">
        <v>85</v>
      </c>
    </row>
    <row r="46" spans="1:17" s="38" customFormat="1" ht="37.5" x14ac:dyDescent="0.25">
      <c r="A46" s="41" t="s">
        <v>2</v>
      </c>
      <c r="B46" s="27">
        <v>44298</v>
      </c>
      <c r="C46" s="27" t="s">
        <v>32</v>
      </c>
      <c r="D46" s="27">
        <v>44312</v>
      </c>
      <c r="E46" s="33">
        <v>86</v>
      </c>
      <c r="G46" s="39"/>
      <c r="H46" s="40"/>
      <c r="I46" s="40"/>
      <c r="J46" s="40"/>
      <c r="K46" s="40"/>
      <c r="L46" s="40"/>
      <c r="M46" s="40"/>
      <c r="N46" s="40"/>
      <c r="O46" s="40"/>
      <c r="P46" s="40"/>
      <c r="Q46" s="40"/>
    </row>
  </sheetData>
  <mergeCells count="12">
    <mergeCell ref="A29:A34"/>
    <mergeCell ref="A43:E43"/>
    <mergeCell ref="A14:E14"/>
    <mergeCell ref="A8:E8"/>
    <mergeCell ref="D1:E1"/>
    <mergeCell ref="A4:D4"/>
    <mergeCell ref="A39:E39"/>
    <mergeCell ref="A36:E36"/>
    <mergeCell ref="A35:E35"/>
    <mergeCell ref="A16:A21"/>
    <mergeCell ref="A22:A27"/>
    <mergeCell ref="A2:E2"/>
  </mergeCells>
  <pageMargins left="0.31496062992125984" right="0.31496062992125984" top="0.35433070866141736" bottom="0.35433070866141736" header="0.31496062992125984" footer="0.31496062992125984"/>
  <pageSetup paperSize="9" scale="6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Общий график</vt:lpstr>
      <vt:lpstr>'Общий график'!Область_печати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Криворучко Наталья Николаевна</dc:creator>
  <cp:lastModifiedBy>Гришина Анастасия Владимировна</cp:lastModifiedBy>
  <cp:lastPrinted>2020-12-09T13:19:00Z</cp:lastPrinted>
  <dcterms:created xsi:type="dcterms:W3CDTF">2018-03-23T07:43:49Z</dcterms:created>
  <dcterms:modified xsi:type="dcterms:W3CDTF">2021-03-30T14:51:59Z</dcterms:modified>
</cp:coreProperties>
</file>