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в мвф" sheetId="1" state="visible" r:id="rId1"/>
  </sheets>
  <definedNames>
    <definedName name="_xlnm._FilterDatabase" localSheetId="0" hidden="1">'в мвф'!$A$7:$L$57</definedName>
    <definedName name="Print_Titles" localSheetId="0">'в мвф'!$A$3:$XFD$7</definedName>
    <definedName name="_xlnm.Print_Area" localSheetId="0">'в мвф'!$A$1:$L$59</definedName>
    <definedName name="_xlnm._FilterDatabase" localSheetId="0" hidden="1">'в мвф'!$A$7:$L$57</definedName>
  </definedNames>
  <calcPr/>
</workbook>
</file>

<file path=xl/sharedStrings.xml><?xml version="1.0" encoding="utf-8"?>
<sst xmlns="http://schemas.openxmlformats.org/spreadsheetml/2006/main" count="80" uniqueCount="80">
  <si>
    <t xml:space="preserve">922 - RUSSIA</t>
  </si>
  <si>
    <t xml:space="preserve">in billions of rubles</t>
  </si>
  <si>
    <t xml:space="preserve">_Data Coverage_</t>
  </si>
  <si>
    <t xml:space="preserve">September 2024</t>
  </si>
  <si>
    <t xml:space="preserve">STATEMENT OF SOURCES AND USES OF CASH</t>
  </si>
  <si>
    <t xml:space="preserve">Central Government</t>
  </si>
  <si>
    <t xml:space="preserve">Social Security Funds</t>
  </si>
  <si>
    <t xml:space="preserve">State Governments</t>
  </si>
  <si>
    <t xml:space="preserve">Local Governments</t>
  </si>
  <si>
    <t xml:space="preserve">Consolidation Column</t>
  </si>
  <si>
    <r>
      <t xml:space="preserve">General Government </t>
    </r>
    <r>
      <rPr>
        <vertAlign val="superscript"/>
        <sz val="9"/>
        <rFont val="Arial"/>
      </rPr>
      <t>b/</t>
    </r>
  </si>
  <si>
    <t>Budgetary</t>
  </si>
  <si>
    <t xml:space="preserve">Extra-budgetary units</t>
  </si>
  <si>
    <r>
      <t xml:space="preserve">Central Government </t>
    </r>
    <r>
      <rPr>
        <vertAlign val="superscript"/>
        <sz val="9"/>
        <rFont val="Arial"/>
      </rPr>
      <t>a/</t>
    </r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</si>
  <si>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</si>
  <si>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</si>
  <si>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</si>
  <si>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</si>
  <si>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</si>
  <si>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</si>
  <si>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</si>
  <si>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</si>
  <si>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</si>
  <si>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 xml:space="preserve">Accounting method:</t>
  </si>
  <si>
    <t>C</t>
  </si>
  <si>
    <t xml:space="preserve">Cash receipts from operating activities</t>
  </si>
  <si>
    <t xml:space="preserve">Taxes </t>
  </si>
  <si>
    <t xml:space="preserve">Social contributions </t>
  </si>
  <si>
    <t xml:space="preserve">Grants </t>
  </si>
  <si>
    <t xml:space="preserve">Other receipts </t>
  </si>
  <si>
    <t xml:space="preserve">Cash payments for operating activities</t>
  </si>
  <si>
    <t xml:space="preserve">Compensation of employees </t>
  </si>
  <si>
    <t xml:space="preserve">Purchases of goods &amp; services </t>
  </si>
  <si>
    <t xml:space="preserve">Interest </t>
  </si>
  <si>
    <t xml:space="preserve">Subsidies </t>
  </si>
  <si>
    <t xml:space="preserve">Social benefits </t>
  </si>
  <si>
    <t xml:space="preserve">Other payments </t>
  </si>
  <si>
    <t xml:space="preserve">Net cash inflow from operating activities [1-2] </t>
  </si>
  <si>
    <t>CIO</t>
  </si>
  <si>
    <t xml:space="preserve">Net cash outflow: investments in NFAs</t>
  </si>
  <si>
    <t xml:space="preserve">Purchases of nonfinancial assets</t>
  </si>
  <si>
    <t xml:space="preserve">Sales of nonfinancial assets</t>
  </si>
  <si>
    <t xml:space="preserve">Cash surplus / deficit [1-2-31 = 1-2M] </t>
  </si>
  <si>
    <t>CSD</t>
  </si>
  <si>
    <t xml:space="preserve">Net acquisition of financial assets other than cash</t>
  </si>
  <si>
    <t>32x</t>
  </si>
  <si>
    <t xml:space="preserve">by instrument</t>
  </si>
  <si>
    <t/>
  </si>
  <si>
    <t xml:space="preserve">    Currency and deposits</t>
  </si>
  <si>
    <t xml:space="preserve">    Securities other than shares</t>
  </si>
  <si>
    <t xml:space="preserve">    Loans</t>
  </si>
  <si>
    <t xml:space="preserve">    Shares and other equity</t>
  </si>
  <si>
    <t xml:space="preserve">    Insurance technical reserves</t>
  </si>
  <si>
    <t xml:space="preserve">    Financial derivatives</t>
  </si>
  <si>
    <t xml:space="preserve">     Other accounts receivable</t>
  </si>
  <si>
    <t xml:space="preserve">by debtor</t>
  </si>
  <si>
    <t xml:space="preserve">    Domestic</t>
  </si>
  <si>
    <t>321x</t>
  </si>
  <si>
    <t xml:space="preserve">    Foreign</t>
  </si>
  <si>
    <t>322x</t>
  </si>
  <si>
    <t xml:space="preserve">Net incurrence of liabilities</t>
  </si>
  <si>
    <t xml:space="preserve">     Other accounts payable</t>
  </si>
  <si>
    <t xml:space="preserve">by creditor</t>
  </si>
  <si>
    <t xml:space="preserve">Net cash inflow from financing activities [-32x+33] </t>
  </si>
  <si>
    <t>NFB</t>
  </si>
  <si>
    <t xml:space="preserve">Net change in the stock of cash</t>
  </si>
  <si>
    <t>NCB</t>
  </si>
  <si>
    <t xml:space="preserve">Statistical discrepancy [CSD-32x+33-NCB] </t>
  </si>
  <si>
    <t>CSDz</t>
  </si>
  <si>
    <t xml:space="preserve">Memo item: Total cash expense [2+31] </t>
  </si>
  <si>
    <t>2M</t>
  </si>
  <si>
    <t xml:space="preserve">Memo item: Liabilities at market values</t>
  </si>
  <si>
    <t xml:space="preserve">of which: Debt at market value</t>
  </si>
  <si>
    <t>6M3</t>
  </si>
  <si>
    <t xml:space="preserve">of which: Debt at face value</t>
  </si>
  <si>
    <t>6M35</t>
  </si>
  <si>
    <t xml:space="preserve">of which: Debt at nominal value*</t>
  </si>
  <si>
    <t>6M4</t>
  </si>
  <si>
    <t xml:space="preserve">Currency and deposits</t>
  </si>
  <si>
    <t xml:space="preserve">*excluding guarantees provided by government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</si>
</sst>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#,##0.0"/>
  </numFmts>
  <fonts count="30">
    <font>
      <sz val="10.000000"/>
      <color theme="1"/>
      <name val="Arial Cyr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8.000000"/>
      <color indexed="4"/>
      <name val="Arial"/>
    </font>
    <font>
      <sz val="7.000000"/>
      <name val="Arial"/>
    </font>
    <font>
      <b/>
      <sz val="8.000000"/>
      <color indexed="17"/>
      <name val="Arial"/>
    </font>
    <font>
      <b/>
      <sz val="7.000000"/>
      <color indexed="4"/>
      <name val="Arial"/>
    </font>
    <font>
      <b/>
      <sz val="10.000000"/>
      <name val="Arial"/>
    </font>
    <font>
      <sz val="7.500000"/>
      <name val="Arial"/>
    </font>
    <font>
      <b/>
      <sz val="10.000000"/>
      <name val="Times New Roman"/>
    </font>
    <font>
      <sz val="10.000000"/>
      <name val="Times New Roman"/>
    </font>
    <font>
      <b/>
      <sz val="8.000000"/>
      <name val="Arial"/>
    </font>
    <font>
      <sz val="8.000000"/>
      <name val="Arial"/>
    </font>
    <font>
      <i/>
      <sz val="10.000000"/>
      <name val="Times New Roman"/>
    </font>
    <font>
      <sz val="8.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</fills>
  <borders count="32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hair">
        <color auto="1"/>
      </top>
      <bottom style="hair">
        <color auto="1"/>
      </bottom>
      <diagonal style="none"/>
    </border>
    <border>
      <left style="none"/>
      <right style="none"/>
      <top style="hair">
        <color auto="1"/>
      </top>
      <bottom style="hair">
        <color auto="1"/>
      </bottom>
      <diagonal style="none"/>
    </border>
    <border>
      <left style="none"/>
      <right style="thin">
        <color auto="1"/>
      </right>
      <top style="none"/>
      <bottom style="hair">
        <color auto="1"/>
      </bottom>
      <diagonal style="none"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none"/>
    </border>
    <border>
      <left style="none"/>
      <right style="thin">
        <color auto="1"/>
      </right>
      <top style="hair">
        <color auto="1"/>
      </top>
      <bottom style="hair">
        <color auto="1"/>
      </bottom>
      <diagonal style="none"/>
    </border>
    <border>
      <left style="thin">
        <color auto="1"/>
      </left>
      <right style="none"/>
      <top style="hair">
        <color auto="1"/>
      </top>
      <bottom style="none"/>
      <diagonal style="none"/>
    </border>
    <border>
      <left style="none"/>
      <right style="none"/>
      <top style="hair">
        <color auto="1"/>
      </top>
      <bottom style="none"/>
      <diagonal style="none"/>
    </border>
    <border>
      <left style="none"/>
      <right style="thin">
        <color auto="1"/>
      </right>
      <top style="hair">
        <color auto="1"/>
      </top>
      <bottom style="none"/>
      <diagonal style="none"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6" fillId="0" borderId="3" numFmtId="0" applyNumberFormat="1" applyFont="1" applyFill="1" applyBorder="1"/>
    <xf fontId="7" fillId="0" borderId="4" numFmtId="0" applyNumberFormat="1" applyFont="1" applyFill="1" applyBorder="1"/>
    <xf fontId="8" fillId="0" borderId="5" numFmtId="0" applyNumberFormat="1" applyFont="1" applyFill="1" applyBorder="1"/>
    <xf fontId="8" fillId="0" borderId="0" numFmtId="0" applyNumberFormat="1" applyFont="1" applyFill="1" applyBorder="1"/>
    <xf fontId="9" fillId="0" borderId="6" numFmtId="0" applyNumberFormat="1" applyFont="1" applyFill="1" applyBorder="1"/>
    <xf fontId="10" fillId="28" borderId="7" numFmtId="0" applyNumberFormat="1" applyFont="1" applyFill="1" applyBorder="1"/>
    <xf fontId="11" fillId="0" borderId="0" numFmtId="0" applyNumberFormat="1" applyFont="1" applyFill="1" applyBorder="1"/>
    <xf fontId="12" fillId="29" borderId="0" numFmtId="0" applyNumberFormat="1" applyFont="1" applyFill="1" applyBorder="1"/>
    <xf fontId="13" fillId="30" borderId="0" numFmtId="0" applyNumberFormat="1" applyFont="1" applyFill="1" applyBorder="1"/>
    <xf fontId="14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5" fillId="0" borderId="9" numFmtId="0" applyNumberFormat="1" applyFont="1" applyFill="1" applyBorder="1"/>
    <xf fontId="16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7" fillId="32" borderId="0" numFmtId="0" applyNumberFormat="1" applyFont="1" applyFill="1" applyBorder="1"/>
  </cellStyleXfs>
  <cellXfs count="59">
    <xf fontId="0" fillId="0" borderId="0" numFmtId="0" xfId="0"/>
    <xf fontId="0" fillId="0" borderId="0" numFmtId="0" xfId="0" applyAlignment="1">
      <alignment horizontal="center" vertical="center"/>
    </xf>
    <xf fontId="18" fillId="0" borderId="0" numFmtId="0" xfId="0" applyFont="1" applyAlignment="1">
      <alignment horizontal="left"/>
    </xf>
    <xf fontId="19" fillId="0" borderId="0" numFmtId="0" xfId="0" applyFont="1" applyAlignment="1">
      <alignment horizontal="center" vertical="center"/>
    </xf>
    <xf fontId="19" fillId="0" borderId="0" numFmtId="3" xfId="0" applyNumberFormat="1" applyFont="1"/>
    <xf fontId="18" fillId="0" borderId="10" numFmtId="0" xfId="0" applyFont="1" applyBorder="1" applyAlignment="1">
      <alignment horizontal="left"/>
    </xf>
    <xf fontId="20" fillId="33" borderId="11" numFmtId="0" xfId="0" applyFont="1" applyFill="1" applyBorder="1" applyAlignment="1">
      <alignment horizontal="left"/>
    </xf>
    <xf fontId="0" fillId="0" borderId="12" numFmtId="0" xfId="0" applyBorder="1" applyAlignment="1">
      <alignment horizontal="left"/>
    </xf>
    <xf fontId="19" fillId="33" borderId="13" numFmtId="0" xfId="0" applyFont="1" applyFill="1" applyBorder="1" applyAlignment="1">
      <alignment horizontal="center" vertical="center"/>
    </xf>
    <xf fontId="21" fillId="34" borderId="11" numFmtId="1" xfId="0" applyNumberFormat="1" applyFont="1" applyFill="1" applyBorder="1" applyAlignment="1">
      <alignment horizontal="center" vertical="center"/>
    </xf>
    <xf fontId="21" fillId="34" borderId="12" numFmtId="1" xfId="0" applyNumberFormat="1" applyFont="1" applyFill="1" applyBorder="1" applyAlignment="1">
      <alignment horizontal="center" vertical="center"/>
    </xf>
    <xf fontId="21" fillId="34" borderId="13" numFmtId="1" xfId="0" applyNumberFormat="1" applyFont="1" applyFill="1" applyBorder="1" applyAlignment="1">
      <alignment horizontal="center" vertical="center"/>
    </xf>
    <xf fontId="0" fillId="0" borderId="0" numFmtId="0" xfId="0" applyProtection="1">
      <protection locked="0"/>
    </xf>
    <xf fontId="22" fillId="0" borderId="14" numFmtId="0" xfId="0" applyFont="1" applyBorder="1" applyAlignment="1" applyProtection="1">
      <alignment horizontal="left" indent="1" vertical="center" wrapText="1"/>
    </xf>
    <xf fontId="22" fillId="0" borderId="0" numFmtId="0" xfId="0" applyFont="1" applyAlignment="1" applyProtection="1">
      <alignment horizontal="left" indent="1" vertical="center" wrapText="1"/>
    </xf>
    <xf fontId="0" fillId="0" borderId="0" numFmtId="0" xfId="0" applyAlignment="1" applyProtection="1">
      <alignment horizontal="center" vertical="center"/>
      <protection locked="0"/>
    </xf>
    <xf fontId="23" fillId="0" borderId="15" numFmtId="0" xfId="0" applyFont="1" applyBorder="1" applyAlignment="1" applyProtection="1">
      <alignment horizontal="center"/>
    </xf>
    <xf fontId="23" fillId="0" borderId="10" numFmtId="0" xfId="0" applyFont="1" applyBorder="1" applyAlignment="1" applyProtection="1">
      <alignment horizontal="center"/>
    </xf>
    <xf fontId="23" fillId="0" borderId="16" numFmtId="0" xfId="0" applyFont="1" applyBorder="1" applyAlignment="1" applyProtection="1">
      <alignment horizontal="center"/>
    </xf>
    <xf fontId="23" fillId="0" borderId="17" numFmtId="0" xfId="0" applyFont="1" applyBorder="1" applyAlignment="1" applyProtection="1">
      <alignment horizontal="center" vertical="top" wrapText="1"/>
    </xf>
    <xf fontId="23" fillId="0" borderId="18" numFmtId="0" xfId="0" applyFont="1" applyBorder="1" applyAlignment="1" applyProtection="1">
      <alignment horizontal="center" vertical="top" wrapText="1"/>
    </xf>
    <xf fontId="23" fillId="0" borderId="0" numFmtId="0" xfId="0" applyFont="1" applyAlignment="1" applyProtection="1">
      <alignment horizontal="center" vertical="top" wrapText="1"/>
    </xf>
    <xf fontId="23" fillId="0" borderId="19" numFmtId="0" xfId="0" applyFont="1" applyBorder="1" applyAlignment="1" applyProtection="1">
      <alignment horizontal="center" vertical="top" wrapText="1"/>
    </xf>
    <xf fontId="23" fillId="0" borderId="14" numFmtId="0" xfId="0" applyFont="1" applyBorder="1" applyAlignment="1" applyProtection="1">
      <alignment horizontal="center" vertical="top" wrapText="1"/>
    </xf>
    <xf fontId="23" fillId="0" borderId="15" numFmtId="0" xfId="0" applyFont="1" applyBorder="1" applyAlignment="1" applyProtection="1">
      <alignment horizontal="left"/>
    </xf>
    <xf fontId="23" fillId="0" borderId="10" numFmtId="0" xfId="0" applyFont="1" applyBorder="1" applyProtection="1"/>
    <xf fontId="0" fillId="0" borderId="16" numFmtId="0" xfId="0" applyBorder="1" applyAlignment="1" applyProtection="1">
      <alignment horizontal="center" vertical="center"/>
      <protection locked="0"/>
    </xf>
    <xf fontId="23" fillId="0" borderId="20" numFmtId="0" xfId="0" applyFont="1" applyBorder="1" applyAlignment="1" applyProtection="1">
      <alignment horizontal="center"/>
    </xf>
    <xf fontId="23" fillId="0" borderId="11" numFmtId="0" xfId="0" applyFont="1" applyBorder="1" applyAlignment="1" applyProtection="1">
      <alignment horizontal="left"/>
    </xf>
    <xf fontId="23" fillId="0" borderId="12" numFmtId="0" xfId="0" applyFont="1" applyBorder="1" applyAlignment="1" applyProtection="1">
      <alignment horizontal="right"/>
    </xf>
    <xf fontId="0" fillId="0" borderId="13" numFmtId="0" xfId="0" applyBorder="1" applyAlignment="1" applyProtection="1">
      <alignment horizontal="center" vertical="center"/>
      <protection locked="0"/>
    </xf>
    <xf fontId="23" fillId="0" borderId="21" numFmtId="0" xfId="0" applyFont="1" applyBorder="1" applyAlignment="1" applyProtection="1">
      <alignment horizontal="center"/>
      <protection locked="0"/>
    </xf>
    <xf fontId="23" fillId="0" borderId="12" numFmtId="0" xfId="0" applyFont="1" applyBorder="1" applyAlignment="1" applyProtection="1">
      <alignment horizontal="center"/>
      <protection locked="0"/>
    </xf>
    <xf fontId="23" fillId="0" borderId="13" numFmtId="0" xfId="0" applyFont="1" applyBorder="1" applyAlignment="1" applyProtection="1">
      <alignment horizontal="center"/>
      <protection locked="0"/>
    </xf>
    <xf fontId="0" fillId="0" borderId="0" numFmtId="164" xfId="0" applyNumberFormat="1" applyProtection="1">
      <protection locked="0"/>
    </xf>
    <xf fontId="24" fillId="33" borderId="22" numFmtId="0" xfId="0" applyFont="1" applyFill="1" applyBorder="1"/>
    <xf fontId="25" fillId="33" borderId="23" numFmtId="0" xfId="0" applyFont="1" applyFill="1" applyBorder="1"/>
    <xf fontId="0" fillId="33" borderId="24" numFmtId="0" xfId="0" applyFill="1" applyBorder="1" applyAlignment="1">
      <alignment horizontal="center" vertical="center"/>
    </xf>
    <xf fontId="26" fillId="33" borderId="25" numFmtId="164" xfId="0" applyNumberFormat="1" applyFont="1" applyFill="1" applyBorder="1" applyProtection="1"/>
    <xf fontId="25" fillId="0" borderId="22" numFmtId="0" xfId="0" applyFont="1" applyBorder="1"/>
    <xf fontId="25" fillId="0" borderId="23" numFmtId="0" xfId="0" applyFont="1" applyBorder="1"/>
    <xf fontId="0" fillId="0" borderId="26" numFmtId="0" xfId="0" applyBorder="1" applyAlignment="1">
      <alignment horizontal="center" vertical="center"/>
    </xf>
    <xf fontId="27" fillId="0" borderId="25" numFmtId="164" xfId="0" applyNumberFormat="1" applyFont="1" applyBorder="1" applyProtection="1"/>
    <xf fontId="27" fillId="34" borderId="25" numFmtId="164" xfId="0" applyNumberFormat="1" applyFont="1" applyFill="1" applyBorder="1" applyProtection="1"/>
    <xf fontId="0" fillId="33" borderId="26" numFmtId="0" xfId="0" applyFill="1" applyBorder="1" applyAlignment="1">
      <alignment horizontal="center" vertical="center"/>
    </xf>
    <xf fontId="25" fillId="33" borderId="23" numFmtId="3" xfId="0" applyNumberFormat="1" applyFont="1" applyFill="1" applyBorder="1"/>
    <xf fontId="28" fillId="0" borderId="22" numFmtId="0" xfId="0" applyFont="1" applyBorder="1"/>
    <xf fontId="28" fillId="0" borderId="23" numFmtId="0" xfId="0" applyFont="1" applyBorder="1"/>
    <xf fontId="24" fillId="33" borderId="22" numFmtId="0" xfId="0" applyFont="1" applyFill="1" applyBorder="1" applyAlignment="1">
      <alignment horizontal="left"/>
    </xf>
    <xf fontId="27" fillId="33" borderId="25" numFmtId="164" xfId="0" applyNumberFormat="1" applyFont="1" applyFill="1" applyBorder="1" applyProtection="1"/>
    <xf fontId="25" fillId="0" borderId="27" numFmtId="0" xfId="0" applyFont="1" applyBorder="1"/>
    <xf fontId="28" fillId="0" borderId="28" numFmtId="0" xfId="0" applyFont="1" applyBorder="1"/>
    <xf fontId="0" fillId="0" borderId="29" numFmtId="0" xfId="0" applyBorder="1" applyAlignment="1">
      <alignment horizontal="center" vertical="center"/>
    </xf>
    <xf fontId="27" fillId="0" borderId="30" numFmtId="164" xfId="0" applyNumberFormat="1" applyFont="1" applyBorder="1" applyProtection="1"/>
    <xf fontId="27" fillId="34" borderId="30" numFmtId="164" xfId="0" applyNumberFormat="1" applyFont="1" applyFill="1" applyBorder="1" applyProtection="1"/>
    <xf fontId="26" fillId="33" borderId="30" numFmtId="164" xfId="0" applyNumberFormat="1" applyFont="1" applyFill="1" applyBorder="1" applyProtection="1"/>
    <xf fontId="29" fillId="0" borderId="31" numFmtId="0" xfId="0" applyFont="1" applyBorder="1" applyAlignment="1">
      <alignment horizontal="left" vertical="center"/>
    </xf>
    <xf fontId="27" fillId="0" borderId="31" numFmtId="164" xfId="0" applyNumberFormat="1" applyFont="1" applyBorder="1" applyProtection="1"/>
    <xf fontId="26" fillId="0" borderId="31" numFmtId="164" xfId="0" applyNumberFormat="1" applyFont="1" applyBorder="1" applyProtection="1"/>
  </cellXfs>
  <cellStyles count="47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Плохой" xfId="38" builtinId="27"/>
    <cellStyle name="Пояснение" xfId="39" builtinId="53"/>
    <cellStyle name="Примечание" xfId="40" builtinId="10"/>
    <cellStyle name="Процентный" xfId="41" builtinId="5"/>
    <cellStyle name="Связанная ячейка" xfId="42" builtinId="24"/>
    <cellStyle name="Текст предупреждения" xfId="43" builtinId="11"/>
    <cellStyle name="Финансовый" xfId="44" builtinId="3"/>
    <cellStyle name="Финансовый [0]" xfId="45" builtinId="6"/>
    <cellStyle name="Хороший" xfId="4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85" workbookViewId="0">
      <selection activeCell="D3" activeCellId="0" sqref="D3:L3"/>
    </sheetView>
  </sheetViews>
  <sheetFormatPr baseColWidth="8" defaultRowHeight="12.75" customHeight="1"/>
  <cols>
    <col customWidth="1" min="1" max="1" width="2.5703100000000001"/>
    <col customWidth="1" min="2" max="2" width="40.285200000000003"/>
    <col customWidth="1" min="3" max="3" style="1" width="6"/>
    <col customWidth="1" min="6" max="6" width="10.5703"/>
    <col customWidth="1" min="9" max="9" width="10.5703"/>
    <col customWidth="1" min="10" max="10" width="10.2852"/>
    <col customWidth="1" min="11" max="11" width="10.710900000000001"/>
    <col customWidth="1" min="12" max="12" width="9.4257799999999996"/>
  </cols>
  <sheetData>
    <row r="1" ht="12.75">
      <c r="A1" s="2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</row>
    <row r="2" ht="12.75">
      <c r="A2" s="5" t="s">
        <v>1</v>
      </c>
      <c r="B2" s="5"/>
      <c r="C2" s="3"/>
      <c r="D2" s="4"/>
      <c r="E2" s="4"/>
      <c r="F2" s="4"/>
      <c r="G2" s="4"/>
      <c r="H2" s="4"/>
      <c r="I2" s="4"/>
      <c r="J2" s="4"/>
      <c r="K2" s="4"/>
      <c r="L2" s="4"/>
    </row>
    <row r="3" ht="12.75">
      <c r="A3" s="6" t="s">
        <v>2</v>
      </c>
      <c r="B3" s="7"/>
      <c r="C3" s="8"/>
      <c r="D3" s="9" t="s">
        <v>3</v>
      </c>
      <c r="E3" s="10"/>
      <c r="F3" s="10"/>
      <c r="G3" s="10"/>
      <c r="H3" s="10"/>
      <c r="I3" s="10"/>
      <c r="J3" s="10"/>
      <c r="K3" s="10"/>
      <c r="L3" s="11"/>
    </row>
    <row r="4" s="12" customFormat="1" ht="12" customHeight="1">
      <c r="A4" s="13" t="s">
        <v>4</v>
      </c>
      <c r="B4" s="14"/>
      <c r="C4" s="15"/>
      <c r="D4" s="16" t="s">
        <v>5</v>
      </c>
      <c r="E4" s="17"/>
      <c r="F4" s="17"/>
      <c r="G4" s="18"/>
      <c r="H4" s="19" t="s">
        <v>6</v>
      </c>
      <c r="I4" s="20" t="s">
        <v>7</v>
      </c>
      <c r="J4" s="21" t="s">
        <v>8</v>
      </c>
      <c r="K4" s="20" t="s">
        <v>9</v>
      </c>
      <c r="L4" s="22" t="s">
        <v>10</v>
      </c>
    </row>
    <row r="5" s="12" customFormat="1" ht="36" customHeight="1">
      <c r="A5" s="13"/>
      <c r="B5" s="14"/>
      <c r="C5" s="15"/>
      <c r="D5" s="23" t="s">
        <v>11</v>
      </c>
      <c r="E5" s="23" t="s">
        <v>12</v>
      </c>
      <c r="F5" s="20" t="s">
        <v>9</v>
      </c>
      <c r="G5" s="21" t="s">
        <v>13</v>
      </c>
      <c r="H5" s="20"/>
      <c r="I5" s="20"/>
      <c r="J5" s="21"/>
      <c r="K5" s="20"/>
      <c r="L5" s="22"/>
    </row>
    <row r="6" s="12" customFormat="1" ht="10.5" customHeight="1">
      <c r="A6" s="24"/>
      <c r="B6" s="25"/>
      <c r="C6" s="26"/>
      <c r="D6" s="16" t="s">
        <v>14</v>
      </c>
      <c r="E6" s="16" t="s">
        <v>15</v>
      </c>
      <c r="F6" s="27" t="s">
        <v>16</v>
      </c>
      <c r="G6" s="17" t="s">
        <v>17</v>
      </c>
      <c r="H6" s="27" t="s">
        <v>18</v>
      </c>
      <c r="I6" s="27" t="s">
        <v>19</v>
      </c>
      <c r="J6" s="17" t="s">
        <v>20</v>
      </c>
      <c r="K6" s="27" t="s">
        <v>21</v>
      </c>
      <c r="L6" s="18" t="s">
        <v>22</v>
      </c>
    </row>
    <row r="7" s="12" customFormat="1" ht="10.5" customHeight="1">
      <c r="A7" s="28"/>
      <c r="B7" s="29" t="s">
        <v>23</v>
      </c>
      <c r="C7" s="30"/>
      <c r="D7" s="31" t="s">
        <v>24</v>
      </c>
      <c r="E7" s="31" t="s">
        <v>24</v>
      </c>
      <c r="F7" s="31" t="s">
        <v>24</v>
      </c>
      <c r="G7" s="32" t="s">
        <v>24</v>
      </c>
      <c r="H7" s="31" t="s">
        <v>24</v>
      </c>
      <c r="I7" s="31" t="s">
        <v>24</v>
      </c>
      <c r="J7" s="32" t="s">
        <v>24</v>
      </c>
      <c r="K7" s="31" t="s">
        <v>24</v>
      </c>
      <c r="L7" s="33" t="s">
        <v>24</v>
      </c>
      <c r="O7" s="34"/>
    </row>
    <row r="8" ht="12.75">
      <c r="A8" s="35" t="s">
        <v>25</v>
      </c>
      <c r="B8" s="36"/>
      <c r="C8" s="37">
        <v>1</v>
      </c>
      <c r="D8" s="38">
        <f>SUM(D9:D12)</f>
        <v>2234.5999999999999</v>
      </c>
      <c r="E8" s="38">
        <f>SUM(E9:E12)</f>
        <v>161.20000000000002</v>
      </c>
      <c r="F8" s="38">
        <f>SUM(F9:F12)</f>
        <v>-24</v>
      </c>
      <c r="G8" s="38">
        <f t="shared" ref="G8:G26" si="0">D8+E8+F8</f>
        <v>2371.7999999999997</v>
      </c>
      <c r="H8" s="38">
        <f>SUM(H9:H12)</f>
        <v>1886.0000000000002</v>
      </c>
      <c r="I8" s="38">
        <f>SUM(I9:I12)</f>
        <v>1576</v>
      </c>
      <c r="J8" s="38">
        <f>SUM(J9:J12)</f>
        <v>645.89999999999998</v>
      </c>
      <c r="K8" s="38">
        <f>SUM(K9:K12)</f>
        <v>-2148.2000000000003</v>
      </c>
      <c r="L8" s="38">
        <f t="shared" ref="L8:L58" si="1">G8+H8+I8+J8+K8</f>
        <v>4331.5</v>
      </c>
      <c r="O8" s="34"/>
    </row>
    <row r="9" ht="12.75">
      <c r="A9" s="39"/>
      <c r="B9" s="40" t="s">
        <v>26</v>
      </c>
      <c r="C9" s="41">
        <v>11</v>
      </c>
      <c r="D9" s="42">
        <v>1622.4000000000001</v>
      </c>
      <c r="E9" s="42"/>
      <c r="F9" s="43"/>
      <c r="G9" s="38">
        <f t="shared" si="0"/>
        <v>1622.4000000000001</v>
      </c>
      <c r="H9" s="42"/>
      <c r="I9" s="42">
        <v>956.60000000000002</v>
      </c>
      <c r="J9" s="42">
        <v>174.90000000000001</v>
      </c>
      <c r="K9" s="43"/>
      <c r="L9" s="38">
        <f t="shared" si="1"/>
        <v>2753.9000000000001</v>
      </c>
      <c r="O9" s="34"/>
    </row>
    <row r="10" ht="12.75">
      <c r="A10" s="39"/>
      <c r="B10" s="40" t="s">
        <v>27</v>
      </c>
      <c r="C10" s="41">
        <v>12</v>
      </c>
      <c r="D10" s="42"/>
      <c r="E10" s="42"/>
      <c r="F10" s="43"/>
      <c r="G10" s="38">
        <f t="shared" si="0"/>
        <v>0</v>
      </c>
      <c r="H10" s="42">
        <v>855.60000000000002</v>
      </c>
      <c r="I10" s="42"/>
      <c r="J10" s="42"/>
      <c r="K10" s="43"/>
      <c r="L10" s="38">
        <f t="shared" si="1"/>
        <v>855.60000000000002</v>
      </c>
      <c r="O10" s="34"/>
    </row>
    <row r="11" ht="12.75">
      <c r="A11" s="39"/>
      <c r="B11" s="40" t="s">
        <v>28</v>
      </c>
      <c r="C11" s="41">
        <v>13</v>
      </c>
      <c r="D11" s="42">
        <v>186.59999999999999</v>
      </c>
      <c r="E11" s="42">
        <v>24.899999999999999</v>
      </c>
      <c r="F11" s="43">
        <v>-24</v>
      </c>
      <c r="G11" s="38">
        <f t="shared" si="0"/>
        <v>187.5</v>
      </c>
      <c r="H11" s="42">
        <v>1022.7</v>
      </c>
      <c r="I11" s="42">
        <v>478.39999999999998</v>
      </c>
      <c r="J11" s="42">
        <v>437.19999999999999</v>
      </c>
      <c r="K11" s="43">
        <v>-2147.8000000000002</v>
      </c>
      <c r="L11" s="38">
        <f t="shared" si="1"/>
        <v>-22.000000000000455</v>
      </c>
      <c r="O11" s="34"/>
    </row>
    <row r="12" ht="12.75">
      <c r="A12" s="39"/>
      <c r="B12" s="40" t="s">
        <v>29</v>
      </c>
      <c r="C12" s="41">
        <v>14</v>
      </c>
      <c r="D12" s="42">
        <v>425.60000000000002</v>
      </c>
      <c r="E12" s="42">
        <v>136.30000000000001</v>
      </c>
      <c r="F12" s="43"/>
      <c r="G12" s="38">
        <f t="shared" si="0"/>
        <v>561.90000000000009</v>
      </c>
      <c r="H12" s="42">
        <v>7.7000000000000002</v>
      </c>
      <c r="I12" s="42">
        <v>141</v>
      </c>
      <c r="J12" s="42">
        <v>33.799999999999997</v>
      </c>
      <c r="K12" s="43">
        <v>-0.40000000000000002</v>
      </c>
      <c r="L12" s="38">
        <f t="shared" si="1"/>
        <v>744.00000000000011</v>
      </c>
      <c r="O12" s="34"/>
    </row>
    <row r="13" ht="12.75">
      <c r="A13" s="35" t="s">
        <v>30</v>
      </c>
      <c r="B13" s="36"/>
      <c r="C13" s="44">
        <v>2</v>
      </c>
      <c r="D13" s="38">
        <v>2664.9000000000001</v>
      </c>
      <c r="E13" s="38">
        <v>238.09999999999999</v>
      </c>
      <c r="F13" s="38">
        <v>-24</v>
      </c>
      <c r="G13" s="38">
        <f>D13+E13+F13</f>
        <v>2879</v>
      </c>
      <c r="H13" s="38">
        <v>2056.9000000000001</v>
      </c>
      <c r="I13" s="38">
        <v>1751.2</v>
      </c>
      <c r="J13" s="38">
        <v>567.70000000000005</v>
      </c>
      <c r="K13" s="38">
        <v>-2148.1999999999998</v>
      </c>
      <c r="L13" s="38">
        <f t="shared" si="1"/>
        <v>5106.5999999999995</v>
      </c>
      <c r="O13" s="34"/>
    </row>
    <row r="14" ht="12.75">
      <c r="A14" s="39"/>
      <c r="B14" s="40" t="s">
        <v>31</v>
      </c>
      <c r="C14" s="41">
        <v>21</v>
      </c>
      <c r="D14" s="42"/>
      <c r="E14" s="42"/>
      <c r="F14" s="43"/>
      <c r="G14" s="38">
        <f t="shared" si="0"/>
        <v>0</v>
      </c>
      <c r="H14" s="42"/>
      <c r="I14" s="42"/>
      <c r="J14" s="42"/>
      <c r="K14" s="43"/>
      <c r="L14" s="38">
        <f>G14+H14+I14+J14+K14</f>
        <v>0</v>
      </c>
      <c r="O14" s="34"/>
    </row>
    <row r="15" ht="12.75">
      <c r="A15" s="39"/>
      <c r="B15" s="40" t="s">
        <v>32</v>
      </c>
      <c r="C15" s="41">
        <v>22</v>
      </c>
      <c r="D15" s="42"/>
      <c r="E15" s="42"/>
      <c r="F15" s="43"/>
      <c r="G15" s="38">
        <f t="shared" si="0"/>
        <v>0</v>
      </c>
      <c r="H15" s="42"/>
      <c r="I15" s="42"/>
      <c r="J15" s="42"/>
      <c r="K15" s="43"/>
      <c r="L15" s="38">
        <f t="shared" si="1"/>
        <v>0</v>
      </c>
      <c r="O15" s="34"/>
    </row>
    <row r="16" ht="12.75">
      <c r="A16" s="39"/>
      <c r="B16" s="40" t="s">
        <v>33</v>
      </c>
      <c r="C16" s="41">
        <v>24</v>
      </c>
      <c r="D16" s="42"/>
      <c r="E16" s="42"/>
      <c r="F16" s="43"/>
      <c r="G16" s="38">
        <f t="shared" si="0"/>
        <v>0</v>
      </c>
      <c r="H16" s="42"/>
      <c r="I16" s="42"/>
      <c r="J16" s="42"/>
      <c r="K16" s="43"/>
      <c r="L16" s="38">
        <f t="shared" si="1"/>
        <v>0</v>
      </c>
      <c r="O16" s="34"/>
    </row>
    <row r="17" ht="12.75">
      <c r="A17" s="39"/>
      <c r="B17" s="40" t="s">
        <v>34</v>
      </c>
      <c r="C17" s="41">
        <v>25</v>
      </c>
      <c r="D17" s="42"/>
      <c r="E17" s="42"/>
      <c r="F17" s="43"/>
      <c r="G17" s="38">
        <f t="shared" si="0"/>
        <v>0</v>
      </c>
      <c r="H17" s="42"/>
      <c r="I17" s="42"/>
      <c r="J17" s="42"/>
      <c r="K17" s="43"/>
      <c r="L17" s="38">
        <f t="shared" si="1"/>
        <v>0</v>
      </c>
      <c r="O17" s="34"/>
    </row>
    <row r="18" ht="12.75">
      <c r="A18" s="39"/>
      <c r="B18" s="40" t="s">
        <v>28</v>
      </c>
      <c r="C18" s="41">
        <v>26</v>
      </c>
      <c r="D18" s="42"/>
      <c r="E18" s="42"/>
      <c r="F18" s="43"/>
      <c r="G18" s="38">
        <f t="shared" si="0"/>
        <v>0</v>
      </c>
      <c r="H18" s="42"/>
      <c r="I18" s="42"/>
      <c r="J18" s="42"/>
      <c r="K18" s="43"/>
      <c r="L18" s="38">
        <f t="shared" ref="L18:L19" si="2">G18+H18+I18+J18+K18</f>
        <v>0</v>
      </c>
      <c r="O18" s="34"/>
    </row>
    <row r="19" ht="12.75">
      <c r="A19" s="39"/>
      <c r="B19" s="40" t="s">
        <v>35</v>
      </c>
      <c r="C19" s="41">
        <v>27</v>
      </c>
      <c r="D19" s="42"/>
      <c r="E19" s="42"/>
      <c r="F19" s="43"/>
      <c r="G19" s="38">
        <f t="shared" si="0"/>
        <v>0</v>
      </c>
      <c r="H19" s="42"/>
      <c r="I19" s="42"/>
      <c r="J19" s="42"/>
      <c r="K19" s="43"/>
      <c r="L19" s="38">
        <f t="shared" si="2"/>
        <v>0</v>
      </c>
      <c r="O19" s="34"/>
    </row>
    <row r="20" ht="12.75">
      <c r="A20" s="39"/>
      <c r="B20" s="40" t="s">
        <v>36</v>
      </c>
      <c r="C20" s="41">
        <v>28</v>
      </c>
      <c r="D20" s="42"/>
      <c r="E20" s="42"/>
      <c r="F20" s="43"/>
      <c r="G20" s="38">
        <f t="shared" si="0"/>
        <v>0</v>
      </c>
      <c r="H20" s="42"/>
      <c r="I20" s="42"/>
      <c r="J20" s="42"/>
      <c r="K20" s="43"/>
      <c r="L20" s="38">
        <f t="shared" si="1"/>
        <v>0</v>
      </c>
      <c r="O20" s="34"/>
    </row>
    <row r="21" ht="12.75">
      <c r="A21" s="35" t="s">
        <v>37</v>
      </c>
      <c r="B21" s="45"/>
      <c r="C21" s="44" t="s">
        <v>38</v>
      </c>
      <c r="D21" s="38">
        <f>D8-D13</f>
        <v>-430.30000000000018</v>
      </c>
      <c r="E21" s="38">
        <f>E8-E13</f>
        <v>-76.899999999999977</v>
      </c>
      <c r="F21" s="38">
        <f>F8-F13</f>
        <v>0</v>
      </c>
      <c r="G21" s="38">
        <f t="shared" si="0"/>
        <v>-507.20000000000016</v>
      </c>
      <c r="H21" s="38">
        <f>H8-H13</f>
        <v>-170.89999999999986</v>
      </c>
      <c r="I21" s="38">
        <f>I8-I13</f>
        <v>-175.20000000000005</v>
      </c>
      <c r="J21" s="38">
        <f>J8-J13</f>
        <v>78.199999999999932</v>
      </c>
      <c r="K21" s="38">
        <f>K8-K13</f>
        <v>0</v>
      </c>
      <c r="L21" s="38">
        <f t="shared" si="1"/>
        <v>-775.10000000000014</v>
      </c>
      <c r="O21" s="34"/>
    </row>
    <row r="22" ht="12.75">
      <c r="A22" s="35" t="s">
        <v>39</v>
      </c>
      <c r="B22" s="36"/>
      <c r="C22" s="44">
        <v>31</v>
      </c>
      <c r="D22" s="38">
        <v>271.89999999999998</v>
      </c>
      <c r="E22" s="38">
        <v>8</v>
      </c>
      <c r="F22" s="38">
        <v>0</v>
      </c>
      <c r="G22" s="38">
        <f t="shared" si="0"/>
        <v>279.89999999999998</v>
      </c>
      <c r="H22" s="38">
        <v>0.10000000000000001</v>
      </c>
      <c r="I22" s="38">
        <v>104.40000000000001</v>
      </c>
      <c r="J22" s="38">
        <v>76.400000000000006</v>
      </c>
      <c r="K22" s="38">
        <v>0</v>
      </c>
      <c r="L22" s="38">
        <f t="shared" si="1"/>
        <v>460.79999999999995</v>
      </c>
      <c r="O22" s="34"/>
    </row>
    <row r="23" ht="12.75">
      <c r="A23" s="39"/>
      <c r="B23" s="40" t="s">
        <v>40</v>
      </c>
      <c r="C23" s="41">
        <v>31.100000000000001</v>
      </c>
      <c r="D23" s="42"/>
      <c r="E23" s="42"/>
      <c r="F23" s="43"/>
      <c r="G23" s="38">
        <f t="shared" si="0"/>
        <v>0</v>
      </c>
      <c r="H23" s="42"/>
      <c r="I23" s="42"/>
      <c r="J23" s="42"/>
      <c r="K23" s="43"/>
      <c r="L23" s="38">
        <f t="shared" si="1"/>
        <v>0</v>
      </c>
      <c r="O23" s="34"/>
    </row>
    <row r="24" ht="12.75">
      <c r="A24" s="39"/>
      <c r="B24" s="40" t="s">
        <v>41</v>
      </c>
      <c r="C24" s="41">
        <v>31.199999999999999</v>
      </c>
      <c r="D24" s="42"/>
      <c r="E24" s="42"/>
      <c r="F24" s="43"/>
      <c r="G24" s="38">
        <f t="shared" si="0"/>
        <v>0</v>
      </c>
      <c r="H24" s="42"/>
      <c r="I24" s="42"/>
      <c r="J24" s="42"/>
      <c r="K24" s="43"/>
      <c r="L24" s="38">
        <f t="shared" si="1"/>
        <v>0</v>
      </c>
      <c r="O24" s="34"/>
    </row>
    <row r="25" ht="12.75">
      <c r="A25" s="35" t="s">
        <v>42</v>
      </c>
      <c r="B25" s="36"/>
      <c r="C25" s="44" t="s">
        <v>43</v>
      </c>
      <c r="D25" s="38">
        <f>D8-D13-D22</f>
        <v>-702.20000000000016</v>
      </c>
      <c r="E25" s="38">
        <f>E8-E13-E22</f>
        <v>-84.899999999999977</v>
      </c>
      <c r="F25" s="38">
        <f>F8-F13-F22</f>
        <v>0</v>
      </c>
      <c r="G25" s="38">
        <f t="shared" si="0"/>
        <v>-787.10000000000014</v>
      </c>
      <c r="H25" s="38">
        <f>H8-H13-H22</f>
        <v>-170.99999999999986</v>
      </c>
      <c r="I25" s="38">
        <f>I8-I13-I22</f>
        <v>-279.60000000000002</v>
      </c>
      <c r="J25" s="38">
        <f>J8-J13-J22</f>
        <v>1.7999999999999261</v>
      </c>
      <c r="K25" s="38">
        <f>K8-K13-K22</f>
        <v>-4.5474735088646412e-013</v>
      </c>
      <c r="L25" s="38">
        <f t="shared" si="1"/>
        <v>-1235.9000000000005</v>
      </c>
      <c r="O25" s="34"/>
    </row>
    <row r="26" ht="12.75">
      <c r="A26" s="35" t="s">
        <v>44</v>
      </c>
      <c r="B26" s="36"/>
      <c r="C26" s="44" t="s">
        <v>45</v>
      </c>
      <c r="D26" s="38">
        <f>SUM(D28:D34)</f>
        <v>70.199999999999989</v>
      </c>
      <c r="E26" s="38">
        <f>SUM(E28:E34)</f>
        <v>-82.099999999999994</v>
      </c>
      <c r="F26" s="38">
        <f>SUM(F28:F34)</f>
        <v>86.5</v>
      </c>
      <c r="G26" s="38">
        <f t="shared" si="0"/>
        <v>74.599999999999994</v>
      </c>
      <c r="H26" s="38">
        <f>SUM(H28:H34)</f>
        <v>-186.09999999999999</v>
      </c>
      <c r="I26" s="38">
        <f>SUM(I28:I34)</f>
        <v>30.899999999999999</v>
      </c>
      <c r="J26" s="38">
        <f>SUM(J28:J34)</f>
        <v>2.3999999999999999</v>
      </c>
      <c r="K26" s="38">
        <f>SUM(K28:K34)</f>
        <v>145.09999999999999</v>
      </c>
      <c r="L26" s="38">
        <f t="shared" si="1"/>
        <v>66.900000000000006</v>
      </c>
      <c r="O26" s="34"/>
    </row>
    <row r="27" ht="12.75">
      <c r="A27" s="46" t="s">
        <v>46</v>
      </c>
      <c r="B27" s="47"/>
      <c r="C27" s="41" t="s">
        <v>47</v>
      </c>
      <c r="D27" s="42"/>
      <c r="E27" s="42"/>
      <c r="F27" s="43"/>
      <c r="G27" s="38"/>
      <c r="H27" s="42"/>
      <c r="I27" s="42"/>
      <c r="J27" s="42"/>
      <c r="K27" s="43"/>
      <c r="L27" s="38"/>
      <c r="O27" s="34"/>
    </row>
    <row r="28" ht="12.75">
      <c r="A28" s="39" t="s">
        <v>48</v>
      </c>
      <c r="B28" s="40"/>
      <c r="C28" s="41">
        <v>3202</v>
      </c>
      <c r="D28" s="42"/>
      <c r="E28" s="42"/>
      <c r="F28" s="43"/>
      <c r="G28" s="38">
        <f t="shared" ref="G28:G58" si="3">D28+E28+F28</f>
        <v>0</v>
      </c>
      <c r="H28" s="42"/>
      <c r="I28" s="42"/>
      <c r="J28" s="42"/>
      <c r="K28" s="43"/>
      <c r="L28" s="38">
        <f t="shared" si="1"/>
        <v>0</v>
      </c>
      <c r="O28" s="34"/>
    </row>
    <row r="29" ht="12.75">
      <c r="A29" s="39" t="s">
        <v>49</v>
      </c>
      <c r="B29" s="40"/>
      <c r="C29" s="41">
        <v>3203</v>
      </c>
      <c r="D29" s="42">
        <v>30.199999999999999</v>
      </c>
      <c r="E29" s="42"/>
      <c r="F29" s="43"/>
      <c r="G29" s="38">
        <f t="shared" si="3"/>
        <v>30.199999999999999</v>
      </c>
      <c r="H29" s="42"/>
      <c r="I29" s="42"/>
      <c r="J29" s="42"/>
      <c r="K29" s="43"/>
      <c r="L29" s="38">
        <f t="shared" si="1"/>
        <v>30.199999999999999</v>
      </c>
      <c r="O29" s="34"/>
    </row>
    <row r="30" ht="12.75">
      <c r="A30" s="39" t="s">
        <v>50</v>
      </c>
      <c r="B30" s="40"/>
      <c r="C30" s="41">
        <v>3204</v>
      </c>
      <c r="D30" s="42">
        <v>38.899999999999999</v>
      </c>
      <c r="E30" s="42">
        <v>4</v>
      </c>
      <c r="F30" s="43"/>
      <c r="G30" s="38">
        <f t="shared" si="3"/>
        <v>42.899999999999999</v>
      </c>
      <c r="H30" s="42"/>
      <c r="I30" s="42">
        <v>-0.80000000000000004</v>
      </c>
      <c r="J30" s="42">
        <v>-0.10000000000000001</v>
      </c>
      <c r="K30" s="43">
        <v>-38.600000000000001</v>
      </c>
      <c r="L30" s="38">
        <f t="shared" si="1"/>
        <v>3.3999999999999986</v>
      </c>
      <c r="O30" s="34"/>
    </row>
    <row r="31" ht="12.75">
      <c r="A31" s="39" t="s">
        <v>51</v>
      </c>
      <c r="B31" s="40"/>
      <c r="C31" s="41">
        <v>3205</v>
      </c>
      <c r="D31" s="42">
        <v>1.1000000000000001</v>
      </c>
      <c r="E31" s="42"/>
      <c r="F31" s="43">
        <v>0.40000000000000002</v>
      </c>
      <c r="G31" s="38">
        <f t="shared" si="3"/>
        <v>1.5</v>
      </c>
      <c r="H31" s="42"/>
      <c r="I31" s="42">
        <v>31.699999999999999</v>
      </c>
      <c r="J31" s="42">
        <v>2.5</v>
      </c>
      <c r="K31" s="43"/>
      <c r="L31" s="38">
        <f t="shared" si="1"/>
        <v>35.700000000000003</v>
      </c>
      <c r="O31" s="34"/>
    </row>
    <row r="32" ht="12.75">
      <c r="A32" s="39" t="s">
        <v>52</v>
      </c>
      <c r="B32" s="40"/>
      <c r="C32" s="41">
        <v>3206</v>
      </c>
      <c r="D32" s="42"/>
      <c r="E32" s="42"/>
      <c r="F32" s="43"/>
      <c r="G32" s="38">
        <f t="shared" si="3"/>
        <v>0</v>
      </c>
      <c r="H32" s="42"/>
      <c r="I32" s="42"/>
      <c r="J32" s="42"/>
      <c r="K32" s="43"/>
      <c r="L32" s="38">
        <f t="shared" si="1"/>
        <v>0</v>
      </c>
      <c r="O32" s="34"/>
    </row>
    <row r="33" ht="12.75">
      <c r="A33" s="39" t="s">
        <v>53</v>
      </c>
      <c r="B33" s="40"/>
      <c r="C33" s="41">
        <v>3207</v>
      </c>
      <c r="D33" s="42"/>
      <c r="E33" s="42"/>
      <c r="F33" s="43"/>
      <c r="G33" s="38">
        <f t="shared" si="3"/>
        <v>0</v>
      </c>
      <c r="H33" s="42"/>
      <c r="I33" s="42"/>
      <c r="J33" s="42"/>
      <c r="K33" s="43"/>
      <c r="L33" s="38">
        <f t="shared" si="1"/>
        <v>0</v>
      </c>
      <c r="O33" s="34"/>
    </row>
    <row r="34" ht="12.75">
      <c r="A34" s="39" t="s">
        <v>54</v>
      </c>
      <c r="B34" s="40"/>
      <c r="C34" s="41">
        <v>3208</v>
      </c>
      <c r="D34" s="42"/>
      <c r="E34" s="42">
        <v>-86.099999999999994</v>
      </c>
      <c r="F34" s="43">
        <v>86.099999999999994</v>
      </c>
      <c r="G34" s="38">
        <f t="shared" si="3"/>
        <v>0</v>
      </c>
      <c r="H34" s="42">
        <v>-186.09999999999999</v>
      </c>
      <c r="I34" s="42"/>
      <c r="J34" s="42"/>
      <c r="K34" s="43">
        <v>183.69999999999999</v>
      </c>
      <c r="L34" s="38">
        <f t="shared" si="1"/>
        <v>-2.4000000000000057</v>
      </c>
      <c r="O34" s="34"/>
    </row>
    <row r="35" ht="12.75">
      <c r="A35" s="46" t="s">
        <v>55</v>
      </c>
      <c r="B35" s="47"/>
      <c r="C35" s="41" t="s">
        <v>47</v>
      </c>
      <c r="D35" s="42"/>
      <c r="E35" s="42"/>
      <c r="F35" s="43"/>
      <c r="G35" s="38"/>
      <c r="H35" s="42"/>
      <c r="I35" s="42"/>
      <c r="J35" s="42"/>
      <c r="K35" s="43"/>
      <c r="L35" s="38"/>
      <c r="O35" s="34"/>
    </row>
    <row r="36" ht="12.75">
      <c r="A36" s="39" t="s">
        <v>56</v>
      </c>
      <c r="B36" s="40"/>
      <c r="C36" s="41" t="s">
        <v>57</v>
      </c>
      <c r="D36" s="42">
        <v>70.5</v>
      </c>
      <c r="E36" s="42">
        <v>-82.099999999999994</v>
      </c>
      <c r="F36" s="43">
        <v>86.5</v>
      </c>
      <c r="G36" s="38">
        <f t="shared" si="3"/>
        <v>74.900000000000006</v>
      </c>
      <c r="H36" s="42">
        <v>-186.09999999999999</v>
      </c>
      <c r="I36" s="42">
        <v>30.800000000000001</v>
      </c>
      <c r="J36" s="42">
        <v>2.5</v>
      </c>
      <c r="K36" s="43">
        <v>145.09999999999999</v>
      </c>
      <c r="L36" s="38">
        <f t="shared" si="1"/>
        <v>67.200000000000003</v>
      </c>
      <c r="O36" s="34"/>
    </row>
    <row r="37" ht="12.75">
      <c r="A37" s="39" t="s">
        <v>58</v>
      </c>
      <c r="B37" s="40"/>
      <c r="C37" s="41" t="s">
        <v>59</v>
      </c>
      <c r="D37" s="42">
        <v>-0.29999999999999999</v>
      </c>
      <c r="E37" s="42"/>
      <c r="F37" s="43"/>
      <c r="G37" s="38">
        <f t="shared" si="3"/>
        <v>-0.29999999999999999</v>
      </c>
      <c r="H37" s="42"/>
      <c r="I37" s="42"/>
      <c r="J37" s="42"/>
      <c r="K37" s="43"/>
      <c r="L37" s="38">
        <f t="shared" si="1"/>
        <v>-0.29999999999999999</v>
      </c>
      <c r="O37" s="34"/>
    </row>
    <row r="38" ht="12.75">
      <c r="A38" s="48" t="s">
        <v>60</v>
      </c>
      <c r="B38" s="36"/>
      <c r="C38" s="44">
        <v>33</v>
      </c>
      <c r="D38" s="38">
        <f>SUM(D40:D46)</f>
        <v>-610.60000000000002</v>
      </c>
      <c r="E38" s="38">
        <f>SUM(E40:E46)</f>
        <v>-0.20000000000000001</v>
      </c>
      <c r="F38" s="38">
        <f>SUM(F40:F46)</f>
        <v>86.5</v>
      </c>
      <c r="G38" s="38">
        <f t="shared" si="3"/>
        <v>-524.30000000000007</v>
      </c>
      <c r="H38" s="38">
        <f>SUM(H40:H46)</f>
        <v>0</v>
      </c>
      <c r="I38" s="38">
        <f>SUM(I40:I46)</f>
        <v>40.100000000000001</v>
      </c>
      <c r="J38" s="38">
        <f>SUM(J40:J46)</f>
        <v>-1.8</v>
      </c>
      <c r="K38" s="38">
        <f>SUM(K40:K46)</f>
        <v>145.09999999999999</v>
      </c>
      <c r="L38" s="38">
        <f t="shared" si="1"/>
        <v>-340.90000000000009</v>
      </c>
      <c r="O38" s="34"/>
    </row>
    <row r="39" ht="12.75">
      <c r="A39" s="46" t="s">
        <v>46</v>
      </c>
      <c r="B39" s="40"/>
      <c r="C39" s="41" t="s">
        <v>47</v>
      </c>
      <c r="D39" s="42"/>
      <c r="E39" s="42"/>
      <c r="F39" s="43"/>
      <c r="G39" s="38"/>
      <c r="H39" s="42"/>
      <c r="I39" s="42"/>
      <c r="J39" s="42"/>
      <c r="K39" s="43"/>
      <c r="L39" s="38"/>
      <c r="O39" s="34"/>
    </row>
    <row r="40" ht="12.75">
      <c r="A40" s="39" t="s">
        <v>48</v>
      </c>
      <c r="B40" s="40"/>
      <c r="C40" s="41">
        <v>3302</v>
      </c>
      <c r="D40" s="42"/>
      <c r="E40" s="42"/>
      <c r="F40" s="43"/>
      <c r="G40" s="38">
        <f t="shared" si="3"/>
        <v>0</v>
      </c>
      <c r="H40" s="42"/>
      <c r="I40" s="42"/>
      <c r="J40" s="42"/>
      <c r="K40" s="43"/>
      <c r="L40" s="38">
        <f t="shared" si="1"/>
        <v>0</v>
      </c>
      <c r="O40" s="34"/>
    </row>
    <row r="41" ht="12.75">
      <c r="A41" s="39" t="s">
        <v>49</v>
      </c>
      <c r="B41" s="40"/>
      <c r="C41" s="41">
        <v>3303</v>
      </c>
      <c r="D41" s="42">
        <v>206.40000000000001</v>
      </c>
      <c r="E41" s="42"/>
      <c r="F41" s="43"/>
      <c r="G41" s="38">
        <f t="shared" si="3"/>
        <v>206.40000000000001</v>
      </c>
      <c r="H41" s="42"/>
      <c r="I41" s="42">
        <v>-3.3999999999999999</v>
      </c>
      <c r="J41" s="42">
        <v>0.10000000000000001</v>
      </c>
      <c r="K41" s="43"/>
      <c r="L41" s="38">
        <f t="shared" si="1"/>
        <v>203.09999999999999</v>
      </c>
      <c r="O41" s="34"/>
    </row>
    <row r="42" ht="12.75">
      <c r="A42" s="39" t="s">
        <v>50</v>
      </c>
      <c r="B42" s="40"/>
      <c r="C42" s="41">
        <v>3304</v>
      </c>
      <c r="D42" s="42">
        <v>-0.5</v>
      </c>
      <c r="E42" s="42">
        <v>0.20000000000000001</v>
      </c>
      <c r="F42" s="43"/>
      <c r="G42" s="38">
        <f t="shared" si="3"/>
        <v>-0.29999999999999999</v>
      </c>
      <c r="H42" s="42"/>
      <c r="I42" s="42">
        <v>41</v>
      </c>
      <c r="J42" s="42">
        <v>-1.1000000000000001</v>
      </c>
      <c r="K42" s="43">
        <v>-38.600000000000001</v>
      </c>
      <c r="L42" s="38">
        <f t="shared" si="1"/>
        <v>1</v>
      </c>
      <c r="O42" s="34"/>
    </row>
    <row r="43" ht="12.75">
      <c r="A43" s="39" t="s">
        <v>51</v>
      </c>
      <c r="B43" s="40"/>
      <c r="C43" s="41">
        <v>3305</v>
      </c>
      <c r="D43" s="42"/>
      <c r="E43" s="42">
        <v>-0.40000000000000002</v>
      </c>
      <c r="F43" s="43">
        <v>0.40000000000000002</v>
      </c>
      <c r="G43" s="38">
        <f t="shared" si="3"/>
        <v>0</v>
      </c>
      <c r="H43" s="42"/>
      <c r="I43" s="42"/>
      <c r="J43" s="42"/>
      <c r="K43" s="43"/>
      <c r="L43" s="38">
        <f t="shared" si="1"/>
        <v>0</v>
      </c>
      <c r="O43" s="34"/>
    </row>
    <row r="44" ht="12.75">
      <c r="A44" s="39" t="s">
        <v>52</v>
      </c>
      <c r="B44" s="40"/>
      <c r="C44" s="41">
        <v>3306</v>
      </c>
      <c r="D44" s="42"/>
      <c r="E44" s="42"/>
      <c r="F44" s="43"/>
      <c r="G44" s="38">
        <f t="shared" si="3"/>
        <v>0</v>
      </c>
      <c r="H44" s="42"/>
      <c r="I44" s="42"/>
      <c r="J44" s="42"/>
      <c r="K44" s="43"/>
      <c r="L44" s="38">
        <f t="shared" si="1"/>
        <v>0</v>
      </c>
      <c r="O44" s="34"/>
    </row>
    <row r="45" ht="12.75">
      <c r="A45" s="39" t="s">
        <v>53</v>
      </c>
      <c r="B45" s="40"/>
      <c r="C45" s="41">
        <v>3307</v>
      </c>
      <c r="D45" s="42"/>
      <c r="E45" s="42"/>
      <c r="F45" s="43"/>
      <c r="G45" s="38">
        <f t="shared" si="3"/>
        <v>0</v>
      </c>
      <c r="H45" s="42"/>
      <c r="I45" s="42"/>
      <c r="J45" s="42"/>
      <c r="K45" s="43"/>
      <c r="L45" s="38">
        <f t="shared" si="1"/>
        <v>0</v>
      </c>
      <c r="O45" s="34"/>
    </row>
    <row r="46" ht="12.75">
      <c r="A46" s="39" t="s">
        <v>61</v>
      </c>
      <c r="B46" s="40"/>
      <c r="C46" s="41">
        <v>3308</v>
      </c>
      <c r="D46" s="42">
        <v>-816.5</v>
      </c>
      <c r="E46" s="42"/>
      <c r="F46" s="43">
        <v>86.099999999999994</v>
      </c>
      <c r="G46" s="38">
        <f t="shared" si="3"/>
        <v>-730.39999999999998</v>
      </c>
      <c r="H46" s="42"/>
      <c r="I46" s="42">
        <v>2.5</v>
      </c>
      <c r="J46" s="42">
        <v>-0.80000000000000004</v>
      </c>
      <c r="K46" s="43">
        <v>183.69999999999999</v>
      </c>
      <c r="L46" s="38">
        <f t="shared" si="1"/>
        <v>-545</v>
      </c>
      <c r="O46" s="34"/>
    </row>
    <row r="47" ht="12.75">
      <c r="A47" s="46" t="s">
        <v>62</v>
      </c>
      <c r="B47" s="40"/>
      <c r="C47" s="41" t="s">
        <v>47</v>
      </c>
      <c r="D47" s="42"/>
      <c r="E47" s="42"/>
      <c r="F47" s="43"/>
      <c r="G47" s="38"/>
      <c r="H47" s="42"/>
      <c r="I47" s="42"/>
      <c r="J47" s="42"/>
      <c r="K47" s="43"/>
      <c r="L47" s="38"/>
      <c r="O47" s="34"/>
    </row>
    <row r="48" ht="12.75">
      <c r="A48" s="39" t="s">
        <v>56</v>
      </c>
      <c r="B48" s="40"/>
      <c r="C48" s="41">
        <v>331</v>
      </c>
      <c r="D48" s="42">
        <v>-593.89999999999998</v>
      </c>
      <c r="E48" s="42">
        <v>-0.20000000000000001</v>
      </c>
      <c r="F48" s="43">
        <v>86.5</v>
      </c>
      <c r="G48" s="38">
        <f t="shared" si="3"/>
        <v>-507.60000000000002</v>
      </c>
      <c r="H48" s="42"/>
      <c r="I48" s="42">
        <v>40.100000000000001</v>
      </c>
      <c r="J48" s="42">
        <v>-1.8</v>
      </c>
      <c r="K48" s="43">
        <v>145.09999999999999</v>
      </c>
      <c r="L48" s="38">
        <f t="shared" si="1"/>
        <v>-324.20000000000005</v>
      </c>
      <c r="O48" s="34"/>
    </row>
    <row r="49" ht="12.75">
      <c r="A49" s="39" t="s">
        <v>58</v>
      </c>
      <c r="B49" s="40"/>
      <c r="C49" s="41">
        <v>332</v>
      </c>
      <c r="D49" s="42">
        <v>-16.699999999999999</v>
      </c>
      <c r="E49" s="42"/>
      <c r="F49" s="43"/>
      <c r="G49" s="38">
        <f t="shared" si="3"/>
        <v>-16.699999999999999</v>
      </c>
      <c r="H49" s="42"/>
      <c r="I49" s="42"/>
      <c r="J49" s="42"/>
      <c r="K49" s="43"/>
      <c r="L49" s="38">
        <f t="shared" si="1"/>
        <v>-16.699999999999999</v>
      </c>
      <c r="O49" s="34"/>
    </row>
    <row r="50" ht="12.75">
      <c r="A50" s="35" t="s">
        <v>63</v>
      </c>
      <c r="B50" s="36"/>
      <c r="C50" s="44" t="s">
        <v>64</v>
      </c>
      <c r="D50" s="38">
        <f>D38-D26</f>
        <v>-680.79999999999995</v>
      </c>
      <c r="E50" s="38">
        <f>E38-E26</f>
        <v>81.899999999999991</v>
      </c>
      <c r="F50" s="38">
        <f>F38-F26</f>
        <v>0</v>
      </c>
      <c r="G50" s="38">
        <f t="shared" si="3"/>
        <v>-598.89999999999998</v>
      </c>
      <c r="H50" s="38">
        <f>H38-H26</f>
        <v>186.09999999999999</v>
      </c>
      <c r="I50" s="38">
        <f>I38-I26</f>
        <v>9.2000000000000028</v>
      </c>
      <c r="J50" s="38">
        <f>J38-J26</f>
        <v>-4.2000000000000002</v>
      </c>
      <c r="K50" s="38">
        <f>K38-K26</f>
        <v>0</v>
      </c>
      <c r="L50" s="38">
        <f t="shared" si="1"/>
        <v>-407.79999999999995</v>
      </c>
      <c r="O50" s="34"/>
    </row>
    <row r="51" ht="12.75">
      <c r="A51" s="35" t="s">
        <v>65</v>
      </c>
      <c r="B51" s="36"/>
      <c r="C51" s="44" t="s">
        <v>66</v>
      </c>
      <c r="D51" s="38">
        <f>D8-D13-D26+D38-D22</f>
        <v>-1383</v>
      </c>
      <c r="E51" s="38">
        <f>E8-E13-E26+E38-E22</f>
        <v>-2.9999999999999831</v>
      </c>
      <c r="F51" s="38">
        <f>F8-F13-F26+F38-F22</f>
        <v>0</v>
      </c>
      <c r="G51" s="38">
        <f t="shared" si="3"/>
        <v>-1386</v>
      </c>
      <c r="H51" s="38">
        <f>H8-H13-H26+H38-H22</f>
        <v>15.100000000000131</v>
      </c>
      <c r="I51" s="38">
        <f>I8-I13-I26+I38-I22</f>
        <v>-270.40000000000009</v>
      </c>
      <c r="J51" s="38">
        <f>J8-J13-J26+J38-J22</f>
        <v>-2.4000000000000767</v>
      </c>
      <c r="K51" s="38">
        <f>K8-K13-K26+K38-K22</f>
        <v>-4.5474735088646412e-013</v>
      </c>
      <c r="L51" s="38">
        <f t="shared" si="1"/>
        <v>-1643.7000000000005</v>
      </c>
      <c r="O51" s="34"/>
    </row>
    <row r="52" ht="12.75">
      <c r="A52" s="46" t="s">
        <v>67</v>
      </c>
      <c r="B52" s="40"/>
      <c r="C52" s="41" t="s">
        <v>68</v>
      </c>
      <c r="D52" s="42"/>
      <c r="E52" s="42"/>
      <c r="F52" s="43"/>
      <c r="G52" s="38">
        <f t="shared" si="3"/>
        <v>0</v>
      </c>
      <c r="H52" s="42"/>
      <c r="I52" s="42"/>
      <c r="J52" s="42"/>
      <c r="K52" s="43"/>
      <c r="L52" s="38">
        <f t="shared" si="1"/>
        <v>0</v>
      </c>
      <c r="O52" s="34"/>
    </row>
    <row r="53" ht="12.75">
      <c r="A53" s="46" t="s">
        <v>69</v>
      </c>
      <c r="B53" s="40"/>
      <c r="C53" s="41" t="s">
        <v>70</v>
      </c>
      <c r="D53" s="49">
        <f>D13+D22</f>
        <v>2936.8000000000002</v>
      </c>
      <c r="E53" s="49">
        <f>E13+E22</f>
        <v>246.09999999999999</v>
      </c>
      <c r="F53" s="49">
        <f>F13+F22</f>
        <v>-24</v>
      </c>
      <c r="G53" s="38">
        <f t="shared" si="3"/>
        <v>3158.9000000000001</v>
      </c>
      <c r="H53" s="49">
        <f>H13+H22</f>
        <v>2057</v>
      </c>
      <c r="I53" s="49">
        <f>I13+I22</f>
        <v>1855.6000000000001</v>
      </c>
      <c r="J53" s="49">
        <f>J13+J22</f>
        <v>644.10000000000002</v>
      </c>
      <c r="K53" s="49">
        <f>K13+K22</f>
        <v>-2148.1999999999998</v>
      </c>
      <c r="L53" s="38">
        <f t="shared" si="1"/>
        <v>5567.4000000000005</v>
      </c>
      <c r="O53" s="34"/>
    </row>
    <row r="54" ht="12.75">
      <c r="A54" s="46" t="s">
        <v>71</v>
      </c>
      <c r="B54" s="40"/>
      <c r="C54" s="41">
        <v>63</v>
      </c>
      <c r="D54" s="42"/>
      <c r="E54" s="42"/>
      <c r="F54" s="43"/>
      <c r="G54" s="38">
        <f t="shared" si="3"/>
        <v>0</v>
      </c>
      <c r="H54" s="42"/>
      <c r="I54" s="42"/>
      <c r="J54" s="42"/>
      <c r="K54" s="43"/>
      <c r="L54" s="38">
        <f t="shared" si="1"/>
        <v>0</v>
      </c>
      <c r="O54" s="34"/>
    </row>
    <row r="55" ht="12.75">
      <c r="A55" s="39"/>
      <c r="B55" s="47" t="s">
        <v>72</v>
      </c>
      <c r="C55" s="41" t="s">
        <v>73</v>
      </c>
      <c r="D55" s="42"/>
      <c r="E55" s="42"/>
      <c r="F55" s="43"/>
      <c r="G55" s="38">
        <f t="shared" si="3"/>
        <v>0</v>
      </c>
      <c r="H55" s="42"/>
      <c r="I55" s="42"/>
      <c r="J55" s="42"/>
      <c r="K55" s="43"/>
      <c r="L55" s="38">
        <f t="shared" si="1"/>
        <v>0</v>
      </c>
      <c r="O55" s="34"/>
    </row>
    <row r="56" ht="12.75">
      <c r="A56" s="39"/>
      <c r="B56" s="47" t="s">
        <v>74</v>
      </c>
      <c r="C56" s="41" t="s">
        <v>75</v>
      </c>
      <c r="D56" s="42"/>
      <c r="E56" s="42"/>
      <c r="F56" s="43"/>
      <c r="G56" s="38">
        <f t="shared" si="3"/>
        <v>0</v>
      </c>
      <c r="H56" s="42"/>
      <c r="I56" s="42"/>
      <c r="J56" s="42"/>
      <c r="K56" s="43"/>
      <c r="L56" s="38">
        <f t="shared" si="1"/>
        <v>0</v>
      </c>
      <c r="O56" s="34"/>
    </row>
    <row r="57" ht="12.75">
      <c r="A57" s="39"/>
      <c r="B57" s="47" t="s">
        <v>76</v>
      </c>
      <c r="C57" s="41" t="s">
        <v>77</v>
      </c>
      <c r="D57" s="42">
        <v>24257.099999999999</v>
      </c>
      <c r="E57" s="42"/>
      <c r="F57" s="43"/>
      <c r="G57" s="38">
        <f t="shared" si="3"/>
        <v>24257.099999999999</v>
      </c>
      <c r="H57" s="42"/>
      <c r="I57" s="42"/>
      <c r="J57" s="42"/>
      <c r="K57" s="43"/>
      <c r="L57" s="38">
        <f t="shared" si="1"/>
        <v>24257.099999999999</v>
      </c>
      <c r="O57" s="34"/>
    </row>
    <row r="58" ht="12.75">
      <c r="A58" s="50" t="s">
        <v>78</v>
      </c>
      <c r="B58" s="51"/>
      <c r="C58" s="52">
        <v>6202</v>
      </c>
      <c r="D58" s="53"/>
      <c r="E58" s="53"/>
      <c r="F58" s="54"/>
      <c r="G58" s="55">
        <f t="shared" si="3"/>
        <v>0</v>
      </c>
      <c r="H58" s="53"/>
      <c r="I58" s="53"/>
      <c r="J58" s="53"/>
      <c r="K58" s="54"/>
      <c r="L58" s="55">
        <f t="shared" si="1"/>
        <v>0</v>
      </c>
      <c r="O58" s="34"/>
    </row>
    <row r="59" ht="12.75">
      <c r="A59" s="56" t="s">
        <v>79</v>
      </c>
      <c r="B59" s="56"/>
      <c r="C59" s="56"/>
      <c r="D59" s="57"/>
      <c r="E59" s="57"/>
      <c r="F59" s="58"/>
      <c r="G59" s="58"/>
      <c r="H59" s="57"/>
      <c r="I59" s="57"/>
      <c r="J59" s="57"/>
      <c r="K59" s="58"/>
      <c r="L59" s="58"/>
      <c r="O59" s="34"/>
    </row>
  </sheetData>
  <autoFilter ref="$A$7:$L$57"/>
  <mergeCells count="12">
    <mergeCell ref="A1:B1"/>
    <mergeCell ref="A2:B2"/>
    <mergeCell ref="A3:B3"/>
    <mergeCell ref="D3:L3"/>
    <mergeCell ref="A4:B5"/>
    <mergeCell ref="D4:G4"/>
    <mergeCell ref="H4:H5"/>
    <mergeCell ref="I4:I5"/>
    <mergeCell ref="J4:J5"/>
    <mergeCell ref="K4:K5"/>
    <mergeCell ref="L4:L5"/>
    <mergeCell ref="A59:C59"/>
  </mergeCells>
  <printOptions headings="0" gridLines="0"/>
  <pageMargins left="0.78740199999999982" right="0.39370099999999991" top="0.78740199999999982" bottom="0.78740199999999982" header="0.39370099999999991" footer="0.39370099999999991"/>
  <pageSetup paperSize="9" scale="61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Company>FSFK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2107</dc:creator>
  <cp:revision>1</cp:revision>
  <dcterms:created xsi:type="dcterms:W3CDTF">2011-06-30T09:38:00Z</dcterms:created>
  <dcterms:modified xsi:type="dcterms:W3CDTF">2024-12-23T08:28:03Z</dcterms:modified>
  <cp:version>983040</cp:version>
</cp:coreProperties>
</file>